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88" windowWidth="19020" windowHeight="11712" activeTab="2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IZDATAKA'!$2:$3</definedName>
    <definedName name="_xlnm.Print_Area" localSheetId="0">'OPĆI DIO'!#REF!</definedName>
    <definedName name="_xlnm.Print_Area" localSheetId="1">'PLAN PRIHODA'!$A$1:$L$19</definedName>
  </definedNames>
  <calcPr calcId="124519"/>
</workbook>
</file>

<file path=xl/calcChain.xml><?xml version="1.0" encoding="utf-8"?>
<calcChain xmlns="http://schemas.openxmlformats.org/spreadsheetml/2006/main">
  <c r="C52" i="3"/>
  <c r="C86"/>
  <c r="C92"/>
  <c r="C111"/>
  <c r="C117"/>
  <c r="C132"/>
  <c r="J137"/>
  <c r="J135"/>
  <c r="J132"/>
  <c r="J128"/>
  <c r="J127" s="1"/>
  <c r="J120"/>
  <c r="J119"/>
  <c r="J118" s="1"/>
  <c r="J117" s="1"/>
  <c r="J95"/>
  <c r="J94" s="1"/>
  <c r="J93" s="1"/>
  <c r="J92" s="1"/>
  <c r="J89"/>
  <c r="J88" s="1"/>
  <c r="J87" s="1"/>
  <c r="J86" s="1"/>
  <c r="J76"/>
  <c r="J75" s="1"/>
  <c r="J74" s="1"/>
  <c r="J52"/>
  <c r="J44"/>
  <c r="J38"/>
  <c r="J33"/>
  <c r="J15"/>
  <c r="J10"/>
  <c r="J145"/>
  <c r="J144" s="1"/>
  <c r="J5" s="1"/>
  <c r="E145"/>
  <c r="E144" s="1"/>
  <c r="N145"/>
  <c r="N144" s="1"/>
  <c r="M145"/>
  <c r="M144" s="1"/>
  <c r="L145"/>
  <c r="L144" s="1"/>
  <c r="K145"/>
  <c r="K144" s="1"/>
  <c r="I145"/>
  <c r="I144" s="1"/>
  <c r="H145"/>
  <c r="H144" s="1"/>
  <c r="G145"/>
  <c r="G144" s="1"/>
  <c r="F145"/>
  <c r="F144" s="1"/>
  <c r="D145"/>
  <c r="D144" s="1"/>
  <c r="C145"/>
  <c r="C144"/>
  <c r="D138"/>
  <c r="D137" s="1"/>
  <c r="D136" s="1"/>
  <c r="D135" s="1"/>
  <c r="D128"/>
  <c r="D127" s="1"/>
  <c r="D126" s="1"/>
  <c r="D125" s="1"/>
  <c r="D107"/>
  <c r="D104"/>
  <c r="D101"/>
  <c r="D83"/>
  <c r="D82" s="1"/>
  <c r="D81" s="1"/>
  <c r="D80" s="1"/>
  <c r="D76"/>
  <c r="D75" s="1"/>
  <c r="D74" s="1"/>
  <c r="D73" s="1"/>
  <c r="D68"/>
  <c r="D66"/>
  <c r="D59"/>
  <c r="D58" s="1"/>
  <c r="D52"/>
  <c r="D44"/>
  <c r="D38"/>
  <c r="D33"/>
  <c r="H23"/>
  <c r="H21"/>
  <c r="H19"/>
  <c r="H15"/>
  <c r="H13"/>
  <c r="H10"/>
  <c r="C128"/>
  <c r="C138"/>
  <c r="C137" s="1"/>
  <c r="C136" s="1"/>
  <c r="C135" s="1"/>
  <c r="C101"/>
  <c r="C104"/>
  <c r="C107"/>
  <c r="C83"/>
  <c r="C82" s="1"/>
  <c r="C81" s="1"/>
  <c r="C80" s="1"/>
  <c r="C76"/>
  <c r="C75" s="1"/>
  <c r="C74" s="1"/>
  <c r="C73" s="1"/>
  <c r="C65"/>
  <c r="C64" s="1"/>
  <c r="C63" s="1"/>
  <c r="C66"/>
  <c r="C68"/>
  <c r="C59"/>
  <c r="C58" s="1"/>
  <c r="C44"/>
  <c r="C38"/>
  <c r="C33"/>
  <c r="C9"/>
  <c r="C10"/>
  <c r="C13"/>
  <c r="C15"/>
  <c r="C18"/>
  <c r="C19"/>
  <c r="C21"/>
  <c r="C23"/>
  <c r="K7"/>
  <c r="K6" s="1"/>
  <c r="K72"/>
  <c r="E76"/>
  <c r="F76"/>
  <c r="G76"/>
  <c r="H76"/>
  <c r="I76"/>
  <c r="K76"/>
  <c r="L76"/>
  <c r="M76"/>
  <c r="N76"/>
  <c r="D15"/>
  <c r="D10"/>
  <c r="D9" s="1"/>
  <c r="G137"/>
  <c r="G136" s="1"/>
  <c r="G135" s="1"/>
  <c r="G132"/>
  <c r="G128"/>
  <c r="G127" s="1"/>
  <c r="G126" s="1"/>
  <c r="G125" s="1"/>
  <c r="G95"/>
  <c r="G94" s="1"/>
  <c r="G93" s="1"/>
  <c r="G92" s="1"/>
  <c r="G89"/>
  <c r="G88" s="1"/>
  <c r="G87" s="1"/>
  <c r="G86" s="1"/>
  <c r="G52"/>
  <c r="G38"/>
  <c r="G33"/>
  <c r="G15"/>
  <c r="G9" s="1"/>
  <c r="G10"/>
  <c r="N137"/>
  <c r="N136" s="1"/>
  <c r="C72" l="1"/>
  <c r="C8"/>
  <c r="C7" s="1"/>
  <c r="C6" s="1"/>
  <c r="D100"/>
  <c r="D99" s="1"/>
  <c r="H18"/>
  <c r="D32"/>
  <c r="D31" s="1"/>
  <c r="D30" s="1"/>
  <c r="D29" s="1"/>
  <c r="D65"/>
  <c r="D64" s="1"/>
  <c r="D63" s="1"/>
  <c r="J9"/>
  <c r="J8" s="1"/>
  <c r="J6" s="1"/>
  <c r="J32"/>
  <c r="J31" s="1"/>
  <c r="J30"/>
  <c r="J29" s="1"/>
  <c r="C31"/>
  <c r="C100"/>
  <c r="C99" s="1"/>
  <c r="C98" s="1"/>
  <c r="H9"/>
  <c r="H8" s="1"/>
  <c r="H7" s="1"/>
  <c r="H6" s="1"/>
  <c r="J126"/>
  <c r="J125" s="1"/>
  <c r="J124" s="1"/>
  <c r="J72"/>
  <c r="J7"/>
  <c r="D98"/>
  <c r="D72" s="1"/>
  <c r="D5" s="1"/>
  <c r="D124"/>
  <c r="G32"/>
  <c r="G31" s="1"/>
  <c r="G72"/>
  <c r="K5"/>
  <c r="G8"/>
  <c r="G6" s="1"/>
  <c r="D8"/>
  <c r="G30"/>
  <c r="G29" s="1"/>
  <c r="G124"/>
  <c r="C30" l="1"/>
  <c r="C29" s="1"/>
  <c r="G5"/>
  <c r="G7"/>
  <c r="E10"/>
  <c r="F10"/>
  <c r="I10"/>
  <c r="K10"/>
  <c r="L10"/>
  <c r="M10"/>
  <c r="N10"/>
  <c r="E15"/>
  <c r="F15"/>
  <c r="I15"/>
  <c r="K15"/>
  <c r="L15"/>
  <c r="M15"/>
  <c r="N15"/>
  <c r="E52"/>
  <c r="F52"/>
  <c r="H52"/>
  <c r="I52"/>
  <c r="K52"/>
  <c r="L52"/>
  <c r="M52"/>
  <c r="N52"/>
  <c r="E33"/>
  <c r="F33"/>
  <c r="H33"/>
  <c r="I33"/>
  <c r="K33"/>
  <c r="L33"/>
  <c r="M33"/>
  <c r="N33"/>
  <c r="E38"/>
  <c r="F38"/>
  <c r="H38"/>
  <c r="I38"/>
  <c r="K38"/>
  <c r="L38"/>
  <c r="M38"/>
  <c r="N38"/>
  <c r="E44"/>
  <c r="F44"/>
  <c r="H44"/>
  <c r="I44"/>
  <c r="K44"/>
  <c r="L44"/>
  <c r="M44"/>
  <c r="N44"/>
  <c r="K9" l="1"/>
  <c r="K8" s="1"/>
  <c r="L9"/>
  <c r="L8" s="1"/>
  <c r="F9"/>
  <c r="F8" s="1"/>
  <c r="M9"/>
  <c r="M8" s="1"/>
  <c r="N9"/>
  <c r="N8" s="1"/>
  <c r="I9"/>
  <c r="I8" s="1"/>
  <c r="I6" s="1"/>
  <c r="E32"/>
  <c r="F32"/>
  <c r="M32"/>
  <c r="H32"/>
  <c r="K32"/>
  <c r="K31" s="1"/>
  <c r="L32"/>
  <c r="L31" s="1"/>
  <c r="N32"/>
  <c r="I32"/>
  <c r="F137"/>
  <c r="F136" s="1"/>
  <c r="F135" s="1"/>
  <c r="F132"/>
  <c r="F128"/>
  <c r="F119"/>
  <c r="F95"/>
  <c r="F94" s="1"/>
  <c r="F93" s="1"/>
  <c r="F92" s="1"/>
  <c r="F89"/>
  <c r="F88" s="1"/>
  <c r="F87" s="1"/>
  <c r="F86" s="1"/>
  <c r="F75"/>
  <c r="F74" s="1"/>
  <c r="F59"/>
  <c r="F58" s="1"/>
  <c r="N135"/>
  <c r="N132"/>
  <c r="N128"/>
  <c r="N120"/>
  <c r="N119" s="1"/>
  <c r="N118" s="1"/>
  <c r="N117" s="1"/>
  <c r="N95"/>
  <c r="N94" s="1"/>
  <c r="N93" s="1"/>
  <c r="N92" s="1"/>
  <c r="N89"/>
  <c r="N88" s="1"/>
  <c r="N87" s="1"/>
  <c r="N86" s="1"/>
  <c r="N75"/>
  <c r="N74" s="1"/>
  <c r="N59"/>
  <c r="N58" s="1"/>
  <c r="I17" i="2"/>
  <c r="G17"/>
  <c r="K74" i="3"/>
  <c r="J17" i="2"/>
  <c r="M120" i="3"/>
  <c r="M119" s="1"/>
  <c r="M118" s="1"/>
  <c r="M117" s="1"/>
  <c r="L120"/>
  <c r="L119" s="1"/>
  <c r="L118" s="1"/>
  <c r="L117" s="1"/>
  <c r="I120"/>
  <c r="I119" s="1"/>
  <c r="I118" s="1"/>
  <c r="I117" s="1"/>
  <c r="H120"/>
  <c r="L132"/>
  <c r="L128"/>
  <c r="L127" s="1"/>
  <c r="L126" s="1"/>
  <c r="M137"/>
  <c r="H137"/>
  <c r="H136" s="1"/>
  <c r="E137"/>
  <c r="E136" s="1"/>
  <c r="E135" s="1"/>
  <c r="M132"/>
  <c r="I132"/>
  <c r="H132"/>
  <c r="E132"/>
  <c r="M128"/>
  <c r="M127" s="1"/>
  <c r="I128"/>
  <c r="I127" s="1"/>
  <c r="I126" s="1"/>
  <c r="H128"/>
  <c r="H127" s="1"/>
  <c r="H126" s="1"/>
  <c r="E128"/>
  <c r="E127" s="1"/>
  <c r="M95"/>
  <c r="M94" s="1"/>
  <c r="M93" s="1"/>
  <c r="M92" s="1"/>
  <c r="L95"/>
  <c r="L94" s="1"/>
  <c r="L93" s="1"/>
  <c r="L92" s="1"/>
  <c r="I95"/>
  <c r="I94" s="1"/>
  <c r="I93" s="1"/>
  <c r="I92" s="1"/>
  <c r="H95"/>
  <c r="H94" s="1"/>
  <c r="H93" s="1"/>
  <c r="H92" s="1"/>
  <c r="E95"/>
  <c r="M89"/>
  <c r="M88" s="1"/>
  <c r="M87" s="1"/>
  <c r="M86" s="1"/>
  <c r="L89"/>
  <c r="L88" s="1"/>
  <c r="L87" s="1"/>
  <c r="L86" s="1"/>
  <c r="I89"/>
  <c r="I88" s="1"/>
  <c r="I87" s="1"/>
  <c r="I86" s="1"/>
  <c r="H89"/>
  <c r="H88" s="1"/>
  <c r="H87" s="1"/>
  <c r="H86" s="1"/>
  <c r="E89"/>
  <c r="E13"/>
  <c r="E9" s="1"/>
  <c r="E59"/>
  <c r="H59"/>
  <c r="H58" s="1"/>
  <c r="I59"/>
  <c r="I58" s="1"/>
  <c r="M59"/>
  <c r="M58" s="1"/>
  <c r="F17" i="2"/>
  <c r="L17"/>
  <c r="M75" i="3"/>
  <c r="M74" s="1"/>
  <c r="I75"/>
  <c r="I74" s="1"/>
  <c r="E75"/>
  <c r="M72" l="1"/>
  <c r="E8"/>
  <c r="E6" s="1"/>
  <c r="M31"/>
  <c r="H31"/>
  <c r="E88"/>
  <c r="H119"/>
  <c r="H118" s="1"/>
  <c r="H117" s="1"/>
  <c r="F118"/>
  <c r="E58"/>
  <c r="E31" s="1"/>
  <c r="E94"/>
  <c r="L72"/>
  <c r="N31"/>
  <c r="I72"/>
  <c r="I31"/>
  <c r="H72"/>
  <c r="N72"/>
  <c r="F31"/>
  <c r="E74"/>
  <c r="N127"/>
  <c r="N126" s="1"/>
  <c r="N125" s="1"/>
  <c r="N124" s="1"/>
  <c r="F127"/>
  <c r="F126" s="1"/>
  <c r="F125" s="1"/>
  <c r="F124" s="1"/>
  <c r="F30"/>
  <c r="F29" s="1"/>
  <c r="N30"/>
  <c r="N29" s="1"/>
  <c r="L30"/>
  <c r="L29" s="1"/>
  <c r="I30"/>
  <c r="I29" s="1"/>
  <c r="H30"/>
  <c r="H29" s="1"/>
  <c r="M30"/>
  <c r="M29" s="1"/>
  <c r="K30"/>
  <c r="K29" s="1"/>
  <c r="M135"/>
  <c r="L7"/>
  <c r="L6"/>
  <c r="E126"/>
  <c r="E125" s="1"/>
  <c r="M126"/>
  <c r="L125"/>
  <c r="L124" s="1"/>
  <c r="I125"/>
  <c r="H135"/>
  <c r="H124" s="1"/>
  <c r="I5" l="1"/>
  <c r="E7"/>
  <c r="E93"/>
  <c r="F117"/>
  <c r="E87"/>
  <c r="L5"/>
  <c r="E30"/>
  <c r="E29" s="1"/>
  <c r="F7"/>
  <c r="F6"/>
  <c r="N7"/>
  <c r="N6"/>
  <c r="N5" s="1"/>
  <c r="E124"/>
  <c r="M125"/>
  <c r="M124" s="1"/>
  <c r="H5"/>
  <c r="M6"/>
  <c r="M7"/>
  <c r="F72" l="1"/>
  <c r="F5" s="1"/>
  <c r="E86"/>
  <c r="E92"/>
  <c r="M5"/>
  <c r="D17" i="2"/>
  <c r="B17"/>
  <c r="E72" i="3" l="1"/>
  <c r="E5" s="1"/>
  <c r="C125"/>
  <c r="C124" s="1"/>
  <c r="C12" i="2" l="1"/>
  <c r="C17" s="1"/>
  <c r="B18" s="1"/>
  <c r="C5" i="3"/>
  <c r="I124"/>
  <c r="K135"/>
  <c r="K124"/>
  <c r="K138"/>
  <c r="K137"/>
  <c r="K136"/>
  <c r="I138"/>
  <c r="I137"/>
  <c r="I136"/>
  <c r="I135"/>
</calcChain>
</file>

<file path=xl/sharedStrings.xml><?xml version="1.0" encoding="utf-8"?>
<sst xmlns="http://schemas.openxmlformats.org/spreadsheetml/2006/main" count="204" uniqueCount="140">
  <si>
    <t>PRIHODI POSLOVANJA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</si>
  <si>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</si>
  <si>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</si>
  <si>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</si>
  <si>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</si>
  <si>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</si>
  <si>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</si>
  <si>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</si>
  <si>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</si>
  <si>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</si>
  <si>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</si>
  <si>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</si>
  <si>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</si>
  <si>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</si>
  <si>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</si>
  <si>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</si>
  <si>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</si>
  <si>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Šifra</t>
  </si>
  <si>
    <t>Naziv</t>
  </si>
  <si>
    <t>RASHODI POSLOVANJA</t>
  </si>
  <si>
    <t>Rashodi za zaposlene</t>
  </si>
  <si>
    <t>Doprinosi na plaće</t>
  </si>
  <si>
    <t>Materijalni rashodi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</si>
  <si>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</si>
  <si>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</si>
  <si>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</si>
  <si>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</si>
  <si>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</si>
  <si>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OPĆI DIO</t>
  </si>
  <si>
    <t>PRIHODI UKUPNO</t>
  </si>
  <si>
    <t>RASHODI UKUPNO</t>
  </si>
  <si>
    <t>Plaće za redovan rad</t>
  </si>
  <si>
    <t>Plaće</t>
  </si>
  <si>
    <t>Ostali rashodi za zaposlne</t>
  </si>
  <si>
    <t>Doprinos za zdrav.osiguranje</t>
  </si>
  <si>
    <t>Službena putovanja</t>
  </si>
  <si>
    <t>Stručno usavršavanje</t>
  </si>
  <si>
    <t>Ostale naknade troškova zaposlenima</t>
  </si>
  <si>
    <t>Uredski i ostali potrošni materijal</t>
  </si>
  <si>
    <t>Energija</t>
  </si>
  <si>
    <t>Matrijal i dijelovi za tekuće i invest. održav.</t>
  </si>
  <si>
    <t>Sitan inventar</t>
  </si>
  <si>
    <t>Službena, radna i zaštitna odjeća i obuća</t>
  </si>
  <si>
    <t>Usluge tekućeg i investicijskog održavanja</t>
  </si>
  <si>
    <t>Komunalne usluge</t>
  </si>
  <si>
    <t>Računalne usluge</t>
  </si>
  <si>
    <t>Ostale usluge</t>
  </si>
  <si>
    <t>Reprezentacija</t>
  </si>
  <si>
    <t>Članarina</t>
  </si>
  <si>
    <t>Financijski rashodi</t>
  </si>
  <si>
    <t>Bankarske usluge</t>
  </si>
  <si>
    <t>Rashodi za nabavu proizvedene DI</t>
  </si>
  <si>
    <t>Uredska oprema i namještaj</t>
  </si>
  <si>
    <t>Uređaji, strojevi i opema za ostale namjene</t>
  </si>
  <si>
    <t>Knjige</t>
  </si>
  <si>
    <t>RASHODI ZA NABAVU NEFINANCIJSKE IMOVINE</t>
  </si>
  <si>
    <t>Administrativno, tehničko i stručno osoblje</t>
  </si>
  <si>
    <t>Rashodi poslovanja</t>
  </si>
  <si>
    <t>Aktivnost A100001</t>
  </si>
  <si>
    <t>Program 1004</t>
  </si>
  <si>
    <t>Plaće zaposlenika</t>
  </si>
  <si>
    <t>Program 1003</t>
  </si>
  <si>
    <t>Program 1001</t>
  </si>
  <si>
    <t>Pojačani standard u školstvu</t>
  </si>
  <si>
    <t>Tekući projekt T100003</t>
  </si>
  <si>
    <t>Program 1002</t>
  </si>
  <si>
    <t>Kapitalno ulaganje</t>
  </si>
  <si>
    <t>Oprema škola</t>
  </si>
  <si>
    <t>Tekući projekt T100001</t>
  </si>
  <si>
    <t>Natjecanja</t>
  </si>
  <si>
    <t>Usluge telefona pošte i prijevoza</t>
  </si>
  <si>
    <t>Minimalni standard u srednjem školstvu i učeničkom domu -materijalni i financijski rashodi</t>
  </si>
  <si>
    <t>Pristojbe i naknade</t>
  </si>
  <si>
    <t>Knjige, umjetnička djela i ostale izložbene vrijednosti</t>
  </si>
  <si>
    <t>Oprema za održavanje i zaštitu</t>
  </si>
  <si>
    <t>Ostali rashodi za zaposlene</t>
  </si>
  <si>
    <t>Tekući projekt T100006</t>
  </si>
  <si>
    <t>Izvanučionička nastava</t>
  </si>
  <si>
    <t>SREDNJA ŠKOLA DRAGUTINA STRAŽIMIRA SVETI IVAN ZELINA, Gundulićeva 2A                                      OIB: 04371929326</t>
  </si>
  <si>
    <t>Doprinos za obvezno osig.u sl.nezaposlenosti</t>
  </si>
  <si>
    <t>Doprinosi za nezaposlene</t>
  </si>
  <si>
    <t>Plaće za prekovremeni rad</t>
  </si>
  <si>
    <t>Usluge promidžbe i informiranja</t>
  </si>
  <si>
    <t>Zakupnine i najamnine</t>
  </si>
  <si>
    <t>Premije osiguranja</t>
  </si>
  <si>
    <t>Materijal i sirovine</t>
  </si>
  <si>
    <t>Donacije HŠŠS</t>
  </si>
  <si>
    <t>Tekući projekt T100021</t>
  </si>
  <si>
    <t>Doprinosi za obvezno zdr.osiguranje</t>
  </si>
  <si>
    <t>Doprinosi u slučaju nezaposlenosti</t>
  </si>
  <si>
    <t>Naknade za prijevoz</t>
  </si>
  <si>
    <t>Projekt "Prsten potpore"</t>
  </si>
  <si>
    <t>Tekući projekt  T100002</t>
  </si>
  <si>
    <t>Dodatna ulaganja</t>
  </si>
  <si>
    <t>Tekući projekt  T100001</t>
  </si>
  <si>
    <t>Opći prihodi i primici – DRŽAVNI PRORAČUN</t>
  </si>
  <si>
    <t xml:space="preserve">Pomoći GRADSKI PRORAČUN </t>
  </si>
  <si>
    <t xml:space="preserve">Rad školskog športskog kluba </t>
  </si>
  <si>
    <t>Rad UČENIČKE ZADRUGE</t>
  </si>
  <si>
    <t>Opći prihodi i primici - ŽUPANIJSKI PRORAČUN</t>
  </si>
  <si>
    <t>Naknade troškova zaposlenima</t>
  </si>
  <si>
    <t>Naknada za prijevoz djelatnika</t>
  </si>
  <si>
    <t>Aktivnost A100002</t>
  </si>
  <si>
    <t>Tekuće i investicijsko održavanje</t>
  </si>
  <si>
    <t>Zdravstvene usluge (sistematski + ostali liječnički  pregledi)</t>
  </si>
  <si>
    <t>Tekući projekt T1000019</t>
  </si>
  <si>
    <t>Stručno osposobljavanje bez zasnivanja radnog odnosa i javni radovi</t>
  </si>
  <si>
    <t>Doprinos za MIO I.i II. iz plaće</t>
  </si>
  <si>
    <t>Ostale intelektualne usluge</t>
  </si>
  <si>
    <t>Tekući projekt T100022</t>
  </si>
  <si>
    <t>2017.</t>
  </si>
  <si>
    <t>PRIHODI OD PRODAJE NEFINANCIJSKE IMOVINE</t>
  </si>
  <si>
    <t>Ukupno prihodi i primici za 2017.</t>
  </si>
  <si>
    <t>6361 državni p.</t>
  </si>
  <si>
    <t>6331 gradski p.</t>
  </si>
  <si>
    <t>6615 vlastiti p.</t>
  </si>
  <si>
    <t>6711 županijski p.</t>
  </si>
  <si>
    <t>Plan 
za 2017.</t>
  </si>
  <si>
    <t>Školska shema 9-12/2017 (za voće)</t>
  </si>
  <si>
    <t>Naknade građanima i kućanstvima</t>
  </si>
  <si>
    <t>Ostale naknade iz proračuna u novcu</t>
  </si>
  <si>
    <t>Naknade za rad predstavničkih i izvršnih tijela, povjerenstava i slično</t>
  </si>
  <si>
    <t>Plaće za zaposlene</t>
  </si>
  <si>
    <t xml:space="preserve">Pomoći </t>
  </si>
  <si>
    <t>Nastavna pomagala i instrumenti</t>
  </si>
  <si>
    <t xml:space="preserve">  II. REBALANS FINANCIJSKOG PLANA RASHODA  I IZDATAKA ZA 2017. </t>
  </si>
  <si>
    <t>II. REBALANS FINANCIJSKOG PLANA za 2017.</t>
  </si>
  <si>
    <t>Literatura (publikacije, časopisi, glasila)</t>
  </si>
  <si>
    <t>Intelektualne i osobne usluge</t>
  </si>
  <si>
    <t>Rashodi za materijal</t>
  </si>
  <si>
    <t>PROJEKT "Kraljevina autohtona sorta zelinskog kraja"</t>
  </si>
  <si>
    <t>Kraljevina autohtona sorta zelinskog kraja</t>
  </si>
  <si>
    <t>Donacija Ministarstva poljoprivrede</t>
  </si>
  <si>
    <t>II. REBALANS FINANCIJSKOG PLANA PRIHODA I PRIMITAKA</t>
  </si>
  <si>
    <t>II. REBALANS FINANCIJSKOG PLANA  SREDNJE ŠKOLE DRAGUTINA STRAŽIMIRA  ZA 2017. GODINU</t>
  </si>
  <si>
    <t xml:space="preserve"> II. REBALANS FINANCIJSKOG PLANA
za 2017.</t>
  </si>
  <si>
    <t xml:space="preserve">   Predsjednica Školskog odbora:</t>
  </si>
  <si>
    <t>_____________________________</t>
  </si>
  <si>
    <t>U Svetom Ivanu Zelini, 29. prosinca 2017. godine</t>
  </si>
  <si>
    <t xml:space="preserve">      Martina Madžarac, dipl.ing.</t>
  </si>
</sst>
</file>

<file path=xl/styles.xml><?xml version="1.0" encoding="utf-8"?>
<styleSheet xmlns="http://schemas.openxmlformats.org/spreadsheetml/2006/main">
  <fonts count="35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27" fillId="0" borderId="0"/>
    <xf numFmtId="0" fontId="28" fillId="6" borderId="0" applyNumberFormat="0" applyBorder="0" applyAlignment="0" applyProtection="0"/>
    <xf numFmtId="0" fontId="27" fillId="4" borderId="25" applyNumberFormat="0" applyFont="0" applyAlignment="0" applyProtection="0"/>
    <xf numFmtId="0" fontId="29" fillId="16" borderId="26" applyNumberFormat="0" applyAlignment="0" applyProtection="0"/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49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8" xfId="0" applyNumberFormat="1" applyFont="1" applyBorder="1" applyAlignment="1">
      <alignment horizontal="left" wrapText="1"/>
    </xf>
    <xf numFmtId="1" fontId="14" fillId="0" borderId="8" xfId="0" applyNumberFormat="1" applyFont="1" applyBorder="1" applyAlignment="1">
      <alignment wrapText="1"/>
    </xf>
    <xf numFmtId="1" fontId="15" fillId="0" borderId="9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3" xfId="0" applyNumberFormat="1" applyFont="1" applyFill="1" applyBorder="1" applyAlignment="1">
      <alignment horizontal="right" vertical="top" wrapText="1"/>
    </xf>
    <xf numFmtId="1" fontId="15" fillId="19" borderId="14" xfId="0" applyNumberFormat="1" applyFont="1" applyFill="1" applyBorder="1" applyAlignment="1">
      <alignment horizontal="left" wrapText="1"/>
    </xf>
    <xf numFmtId="4" fontId="18" fillId="0" borderId="0" xfId="0" applyNumberFormat="1" applyFont="1" applyFill="1" applyBorder="1" applyAlignment="1" applyProtection="1"/>
    <xf numFmtId="4" fontId="19" fillId="0" borderId="0" xfId="0" applyNumberFormat="1" applyFont="1" applyFill="1" applyBorder="1" applyAlignment="1" applyProtection="1"/>
    <xf numFmtId="4" fontId="14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/>
    <xf numFmtId="4" fontId="14" fillId="0" borderId="16" xfId="0" applyNumberFormat="1" applyFont="1" applyBorder="1" applyAlignment="1">
      <alignment horizontal="center" wrapText="1"/>
    </xf>
    <xf numFmtId="4" fontId="14" fillId="0" borderId="16" xfId="0" applyNumberFormat="1" applyFont="1" applyBorder="1" applyAlignment="1">
      <alignment horizontal="right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/>
    <xf numFmtId="4" fontId="14" fillId="0" borderId="17" xfId="0" applyNumberFormat="1" applyFont="1" applyBorder="1"/>
    <xf numFmtId="4" fontId="14" fillId="0" borderId="18" xfId="0" applyNumberFormat="1" applyFont="1" applyBorder="1"/>
    <xf numFmtId="4" fontId="14" fillId="0" borderId="19" xfId="0" applyNumberFormat="1" applyFont="1" applyBorder="1"/>
    <xf numFmtId="4" fontId="14" fillId="0" borderId="9" xfId="0" applyNumberFormat="1" applyFont="1" applyBorder="1"/>
    <xf numFmtId="0" fontId="26" fillId="18" borderId="11" xfId="0" applyNumberFormat="1" applyFont="1" applyFill="1" applyBorder="1" applyAlignment="1" applyProtection="1">
      <alignment horizontal="center" vertical="center" wrapText="1"/>
    </xf>
    <xf numFmtId="0" fontId="26" fillId="18" borderId="12" xfId="0" applyNumberFormat="1" applyFont="1" applyFill="1" applyBorder="1" applyAlignment="1" applyProtection="1">
      <alignment horizontal="center" vertical="center" wrapText="1"/>
    </xf>
    <xf numFmtId="0" fontId="26" fillId="18" borderId="0" xfId="0" applyNumberFormat="1" applyFont="1" applyFill="1" applyBorder="1" applyAlignment="1" applyProtection="1">
      <alignment horizontal="center" vertical="center" wrapText="1"/>
    </xf>
    <xf numFmtId="0" fontId="15" fillId="18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18" borderId="22" xfId="0" applyNumberFormat="1" applyFont="1" applyFill="1" applyBorder="1" applyAlignment="1" applyProtection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21" fillId="0" borderId="12" xfId="37" applyNumberFormat="1" applyFont="1" applyFill="1" applyBorder="1" applyAlignment="1" applyProtection="1">
      <alignment horizontal="center" wrapText="1"/>
    </xf>
    <xf numFmtId="3" fontId="21" fillId="0" borderId="12" xfId="37" applyNumberFormat="1" applyFont="1" applyBorder="1" applyAlignment="1">
      <alignment horizontal="center"/>
    </xf>
    <xf numFmtId="0" fontId="21" fillId="0" borderId="10" xfId="37" quotePrefix="1" applyFont="1" applyBorder="1" applyAlignment="1">
      <alignment horizontal="left" wrapText="1"/>
    </xf>
    <xf numFmtId="0" fontId="21" fillId="0" borderId="11" xfId="37" quotePrefix="1" applyFont="1" applyBorder="1" applyAlignment="1">
      <alignment horizontal="left" wrapText="1"/>
    </xf>
    <xf numFmtId="0" fontId="21" fillId="0" borderId="11" xfId="37" quotePrefix="1" applyFont="1" applyBorder="1" applyAlignment="1">
      <alignment horizontal="center" wrapText="1"/>
    </xf>
    <xf numFmtId="0" fontId="21" fillId="0" borderId="11" xfId="37" quotePrefix="1" applyNumberFormat="1" applyFont="1" applyFill="1" applyBorder="1" applyAlignment="1" applyProtection="1">
      <alignment horizontal="left"/>
    </xf>
    <xf numFmtId="3" fontId="21" fillId="0" borderId="12" xfId="37" applyNumberFormat="1" applyFont="1" applyBorder="1" applyAlignment="1">
      <alignment horizontal="right"/>
    </xf>
    <xf numFmtId="3" fontId="21" fillId="0" borderId="12" xfId="37" applyNumberFormat="1" applyFont="1" applyFill="1" applyBorder="1" applyAlignment="1" applyProtection="1">
      <alignment horizontal="right" wrapText="1"/>
    </xf>
    <xf numFmtId="0" fontId="21" fillId="0" borderId="11" xfId="37" quotePrefix="1" applyFont="1" applyBorder="1" applyAlignment="1">
      <alignment horizontal="left"/>
    </xf>
    <xf numFmtId="0" fontId="21" fillId="0" borderId="11" xfId="37" applyNumberFormat="1" applyFont="1" applyFill="1" applyBorder="1" applyAlignment="1" applyProtection="1">
      <alignment wrapText="1"/>
    </xf>
    <xf numFmtId="0" fontId="23" fillId="0" borderId="11" xfId="37" applyNumberFormat="1" applyFont="1" applyFill="1" applyBorder="1" applyAlignment="1" applyProtection="1">
      <alignment horizontal="center" wrapText="1"/>
    </xf>
    <xf numFmtId="0" fontId="24" fillId="0" borderId="10" xfId="37" applyFont="1" applyBorder="1" applyAlignment="1">
      <alignment horizontal="left"/>
    </xf>
    <xf numFmtId="0" fontId="31" fillId="18" borderId="0" xfId="0" applyNumberFormat="1" applyFont="1" applyFill="1" applyBorder="1" applyAlignment="1" applyProtection="1">
      <alignment horizontal="center" vertical="center" wrapText="1"/>
    </xf>
    <xf numFmtId="0" fontId="31" fillId="21" borderId="12" xfId="0" applyNumberFormat="1" applyFont="1" applyFill="1" applyBorder="1" applyAlignment="1" applyProtection="1">
      <alignment horizontal="center" vertical="center" wrapText="1"/>
    </xf>
    <xf numFmtId="0" fontId="31" fillId="0" borderId="12" xfId="0" applyNumberFormat="1" applyFont="1" applyFill="1" applyBorder="1" applyAlignment="1" applyProtection="1">
      <alignment horizontal="center"/>
    </xf>
    <xf numFmtId="0" fontId="32" fillId="22" borderId="12" xfId="0" applyNumberFormat="1" applyFont="1" applyFill="1" applyBorder="1" applyAlignment="1" applyProtection="1">
      <alignment wrapText="1"/>
    </xf>
    <xf numFmtId="0" fontId="31" fillId="0" borderId="12" xfId="0" applyNumberFormat="1" applyFont="1" applyFill="1" applyBorder="1" applyAlignment="1" applyProtection="1">
      <alignment wrapText="1"/>
    </xf>
    <xf numFmtId="0" fontId="33" fillId="0" borderId="12" xfId="0" applyNumberFormat="1" applyFont="1" applyFill="1" applyBorder="1" applyAlignment="1" applyProtection="1">
      <alignment vertical="center"/>
    </xf>
    <xf numFmtId="0" fontId="33" fillId="0" borderId="12" xfId="0" applyNumberFormat="1" applyFont="1" applyFill="1" applyBorder="1" applyAlignment="1" applyProtection="1">
      <alignment wrapText="1"/>
    </xf>
    <xf numFmtId="0" fontId="31" fillId="0" borderId="12" xfId="0" applyNumberFormat="1" applyFont="1" applyFill="1" applyBorder="1" applyAlignment="1" applyProtection="1">
      <alignment horizontal="center" vertical="center"/>
    </xf>
    <xf numFmtId="0" fontId="33" fillId="0" borderId="12" xfId="0" applyNumberFormat="1" applyFont="1" applyFill="1" applyBorder="1" applyAlignment="1" applyProtection="1">
      <alignment horizontal="right" vertical="center"/>
    </xf>
    <xf numFmtId="0" fontId="31" fillId="21" borderId="12" xfId="0" applyNumberFormat="1" applyFont="1" applyFill="1" applyBorder="1" applyAlignment="1" applyProtection="1">
      <alignment horizontal="right" vertical="center"/>
    </xf>
    <xf numFmtId="0" fontId="31" fillId="20" borderId="12" xfId="0" applyNumberFormat="1" applyFont="1" applyFill="1" applyBorder="1" applyAlignment="1" applyProtection="1">
      <alignment horizontal="center" vertical="center" wrapText="1"/>
    </xf>
    <xf numFmtId="0" fontId="32" fillId="22" borderId="12" xfId="0" applyNumberFormat="1" applyFont="1" applyFill="1" applyBorder="1" applyAlignment="1" applyProtection="1">
      <alignment horizontal="left" vertical="center" wrapText="1"/>
    </xf>
    <xf numFmtId="0" fontId="31" fillId="0" borderId="12" xfId="0" applyNumberFormat="1" applyFont="1" applyFill="1" applyBorder="1" applyAlignment="1" applyProtection="1">
      <alignment horizontal="left" wrapText="1"/>
    </xf>
    <xf numFmtId="0" fontId="33" fillId="0" borderId="20" xfId="0" applyNumberFormat="1" applyFont="1" applyFill="1" applyBorder="1" applyAlignment="1" applyProtection="1">
      <alignment horizontal="right" vertical="center"/>
    </xf>
    <xf numFmtId="0" fontId="33" fillId="0" borderId="20" xfId="0" applyNumberFormat="1" applyFont="1" applyFill="1" applyBorder="1" applyAlignment="1" applyProtection="1">
      <alignment wrapText="1"/>
    </xf>
    <xf numFmtId="0" fontId="31" fillId="22" borderId="12" xfId="0" applyNumberFormat="1" applyFont="1" applyFill="1" applyBorder="1" applyAlignment="1" applyProtection="1">
      <alignment horizontal="center" vertical="center"/>
    </xf>
    <xf numFmtId="0" fontId="34" fillId="22" borderId="12" xfId="0" applyNumberFormat="1" applyFont="1" applyFill="1" applyBorder="1" applyAlignment="1" applyProtection="1">
      <alignment vertical="center" wrapText="1"/>
    </xf>
    <xf numFmtId="0" fontId="33" fillId="22" borderId="12" xfId="0" applyNumberFormat="1" applyFont="1" applyFill="1" applyBorder="1" applyAlignment="1" applyProtection="1">
      <alignment horizontal="right" vertical="center"/>
    </xf>
    <xf numFmtId="0" fontId="33" fillId="22" borderId="20" xfId="0" applyNumberFormat="1" applyFont="1" applyFill="1" applyBorder="1" applyAlignment="1" applyProtection="1">
      <alignment horizontal="right" vertical="center"/>
    </xf>
    <xf numFmtId="0" fontId="31" fillId="22" borderId="12" xfId="0" applyNumberFormat="1" applyFont="1" applyFill="1" applyBorder="1" applyAlignment="1" applyProtection="1">
      <alignment horizontal="right" vertical="center"/>
    </xf>
    <xf numFmtId="0" fontId="31" fillId="0" borderId="20" xfId="0" applyNumberFormat="1" applyFont="1" applyFill="1" applyBorder="1" applyAlignment="1" applyProtection="1">
      <alignment wrapText="1"/>
    </xf>
    <xf numFmtId="0" fontId="33" fillId="0" borderId="16" xfId="0" applyNumberFormat="1" applyFont="1" applyFill="1" applyBorder="1" applyAlignment="1" applyProtection="1">
      <alignment wrapText="1"/>
    </xf>
    <xf numFmtId="0" fontId="31" fillId="22" borderId="12" xfId="0" applyNumberFormat="1" applyFont="1" applyFill="1" applyBorder="1" applyAlignment="1" applyProtection="1">
      <alignment wrapText="1"/>
    </xf>
    <xf numFmtId="0" fontId="34" fillId="22" borderId="12" xfId="0" applyNumberFormat="1" applyFont="1" applyFill="1" applyBorder="1" applyAlignment="1" applyProtection="1">
      <alignment wrapText="1"/>
    </xf>
    <xf numFmtId="0" fontId="31" fillId="0" borderId="0" xfId="0" applyNumberFormat="1" applyFont="1" applyFill="1" applyBorder="1" applyAlignment="1" applyProtection="1"/>
    <xf numFmtId="0" fontId="33" fillId="0" borderId="12" xfId="0" applyNumberFormat="1" applyFont="1" applyFill="1" applyBorder="1" applyAlignment="1" applyProtection="1">
      <alignment horizontal="center" vertical="center"/>
    </xf>
    <xf numFmtId="0" fontId="31" fillId="18" borderId="20" xfId="0" applyNumberFormat="1" applyFont="1" applyFill="1" applyBorder="1" applyAlignment="1" applyProtection="1">
      <alignment horizontal="center" vertical="center" wrapText="1"/>
    </xf>
    <xf numFmtId="0" fontId="31" fillId="20" borderId="20" xfId="0" applyNumberFormat="1" applyFont="1" applyFill="1" applyBorder="1" applyAlignment="1" applyProtection="1">
      <alignment horizontal="center" vertical="center" wrapText="1"/>
    </xf>
    <xf numFmtId="0" fontId="31" fillId="22" borderId="20" xfId="0" applyNumberFormat="1" applyFont="1" applyFill="1" applyBorder="1" applyAlignment="1" applyProtection="1">
      <alignment horizontal="center" vertical="center" wrapText="1"/>
    </xf>
    <xf numFmtId="0" fontId="31" fillId="20" borderId="16" xfId="0" applyNumberFormat="1" applyFont="1" applyFill="1" applyBorder="1" applyAlignment="1" applyProtection="1">
      <alignment horizontal="center" vertical="center" wrapText="1"/>
    </xf>
    <xf numFmtId="0" fontId="31" fillId="22" borderId="12" xfId="0" applyNumberFormat="1" applyFont="1" applyFill="1" applyBorder="1" applyAlignment="1" applyProtection="1">
      <alignment horizontal="center" vertical="center" wrapText="1"/>
    </xf>
    <xf numFmtId="0" fontId="31" fillId="21" borderId="20" xfId="0" applyNumberFormat="1" applyFont="1" applyFill="1" applyBorder="1" applyAlignment="1" applyProtection="1">
      <alignment horizontal="center" vertical="center" wrapText="1"/>
    </xf>
    <xf numFmtId="0" fontId="31" fillId="0" borderId="12" xfId="0" applyNumberFormat="1" applyFont="1" applyFill="1" applyBorder="1" applyAlignment="1" applyProtection="1">
      <alignment horizontal="center" vertical="center" wrapText="1"/>
    </xf>
    <xf numFmtId="0" fontId="23" fillId="0" borderId="11" xfId="37" applyNumberFormat="1" applyFont="1" applyFill="1" applyBorder="1" applyAlignment="1" applyProtection="1">
      <alignment wrapText="1"/>
    </xf>
    <xf numFmtId="0" fontId="21" fillId="0" borderId="12" xfId="37" applyNumberFormat="1" applyFont="1" applyFill="1" applyBorder="1" applyAlignment="1" applyProtection="1">
      <alignment horizontal="center" wrapText="1"/>
    </xf>
    <xf numFmtId="0" fontId="25" fillId="0" borderId="11" xfId="37" applyNumberFormat="1" applyFont="1" applyFill="1" applyBorder="1" applyAlignment="1" applyProtection="1"/>
    <xf numFmtId="0" fontId="23" fillId="0" borderId="12" xfId="37" applyNumberFormat="1" applyFont="1" applyFill="1" applyBorder="1" applyAlignment="1" applyProtection="1"/>
    <xf numFmtId="4" fontId="31" fillId="20" borderId="12" xfId="0" applyNumberFormat="1" applyFont="1" applyFill="1" applyBorder="1" applyAlignment="1" applyProtection="1">
      <alignment vertical="center" wrapText="1"/>
    </xf>
    <xf numFmtId="4" fontId="31" fillId="21" borderId="12" xfId="0" applyNumberFormat="1" applyFont="1" applyFill="1" applyBorder="1" applyAlignment="1" applyProtection="1">
      <alignment vertical="center" wrapText="1"/>
    </xf>
    <xf numFmtId="4" fontId="31" fillId="22" borderId="12" xfId="0" applyNumberFormat="1" applyFont="1" applyFill="1" applyBorder="1" applyAlignment="1" applyProtection="1"/>
    <xf numFmtId="4" fontId="31" fillId="0" borderId="12" xfId="0" applyNumberFormat="1" applyFont="1" applyFill="1" applyBorder="1" applyAlignment="1" applyProtection="1"/>
    <xf numFmtId="4" fontId="33" fillId="0" borderId="12" xfId="0" applyNumberFormat="1" applyFont="1" applyFill="1" applyBorder="1" applyAlignment="1" applyProtection="1"/>
    <xf numFmtId="4" fontId="33" fillId="22" borderId="12" xfId="0" applyNumberFormat="1" applyFont="1" applyFill="1" applyBorder="1" applyAlignment="1" applyProtection="1">
      <alignment vertical="center" wrapText="1"/>
    </xf>
    <xf numFmtId="4" fontId="31" fillId="22" borderId="12" xfId="0" applyNumberFormat="1" applyFont="1" applyFill="1" applyBorder="1" applyAlignment="1" applyProtection="1">
      <alignment vertical="center" wrapText="1"/>
    </xf>
    <xf numFmtId="4" fontId="31" fillId="20" borderId="12" xfId="0" applyNumberFormat="1" applyFont="1" applyFill="1" applyBorder="1" applyAlignment="1" applyProtection="1"/>
    <xf numFmtId="4" fontId="31" fillId="0" borderId="20" xfId="0" applyNumberFormat="1" applyFont="1" applyFill="1" applyBorder="1" applyAlignment="1" applyProtection="1"/>
    <xf numFmtId="4" fontId="33" fillId="0" borderId="20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wrapText="1"/>
    </xf>
    <xf numFmtId="4" fontId="33" fillId="0" borderId="0" xfId="0" applyNumberFormat="1" applyFont="1" applyFill="1" applyBorder="1" applyAlignment="1" applyProtection="1"/>
    <xf numFmtId="0" fontId="31" fillId="20" borderId="16" xfId="0" applyNumberFormat="1" applyFont="1" applyFill="1" applyBorder="1" applyAlignment="1" applyProtection="1">
      <alignment vertical="center" wrapText="1"/>
    </xf>
    <xf numFmtId="0" fontId="33" fillId="22" borderId="12" xfId="0" applyNumberFormat="1" applyFont="1" applyFill="1" applyBorder="1" applyAlignment="1" applyProtection="1">
      <alignment vertical="center" wrapText="1"/>
    </xf>
    <xf numFmtId="4" fontId="31" fillId="0" borderId="0" xfId="0" applyNumberFormat="1" applyFont="1" applyFill="1" applyBorder="1" applyAlignment="1" applyProtection="1"/>
    <xf numFmtId="4" fontId="33" fillId="22" borderId="12" xfId="0" applyNumberFormat="1" applyFont="1" applyFill="1" applyBorder="1" applyAlignment="1" applyProtection="1"/>
    <xf numFmtId="4" fontId="31" fillId="21" borderId="12" xfId="0" applyNumberFormat="1" applyFont="1" applyFill="1" applyBorder="1" applyAlignment="1" applyProtection="1"/>
    <xf numFmtId="0" fontId="33" fillId="22" borderId="0" xfId="0" applyNumberFormat="1" applyFont="1" applyFill="1" applyBorder="1" applyAlignment="1" applyProtection="1">
      <alignment horizontal="right" vertical="center"/>
    </xf>
    <xf numFmtId="0" fontId="31" fillId="20" borderId="20" xfId="0" applyNumberFormat="1" applyFont="1" applyFill="1" applyBorder="1" applyAlignment="1" applyProtection="1">
      <alignment vertical="center" wrapText="1"/>
    </xf>
    <xf numFmtId="0" fontId="31" fillId="20" borderId="12" xfId="0" applyNumberFormat="1" applyFont="1" applyFill="1" applyBorder="1" applyAlignment="1" applyProtection="1">
      <alignment vertical="center" wrapText="1"/>
    </xf>
    <xf numFmtId="0" fontId="31" fillId="21" borderId="12" xfId="0" applyNumberFormat="1" applyFont="1" applyFill="1" applyBorder="1" applyAlignment="1" applyProtection="1">
      <alignment vertical="center" wrapText="1"/>
    </xf>
    <xf numFmtId="0" fontId="33" fillId="22" borderId="20" xfId="0" applyNumberFormat="1" applyFont="1" applyFill="1" applyBorder="1" applyAlignment="1" applyProtection="1">
      <alignment vertical="center" wrapText="1"/>
    </xf>
    <xf numFmtId="0" fontId="31" fillId="21" borderId="20" xfId="0" applyNumberFormat="1" applyFont="1" applyFill="1" applyBorder="1" applyAlignment="1" applyProtection="1">
      <alignment vertical="center" wrapText="1"/>
    </xf>
    <xf numFmtId="0" fontId="31" fillId="22" borderId="20" xfId="0" applyNumberFormat="1" applyFont="1" applyFill="1" applyBorder="1" applyAlignment="1" applyProtection="1">
      <alignment vertical="center" wrapText="1"/>
    </xf>
    <xf numFmtId="0" fontId="31" fillId="22" borderId="12" xfId="0" applyNumberFormat="1" applyFont="1" applyFill="1" applyBorder="1" applyAlignment="1" applyProtection="1">
      <alignment vertical="center" wrapText="1"/>
    </xf>
    <xf numFmtId="3" fontId="21" fillId="0" borderId="10" xfId="37" applyNumberFormat="1" applyFont="1" applyBorder="1" applyAlignment="1">
      <alignment horizontal="center"/>
    </xf>
    <xf numFmtId="4" fontId="31" fillId="0" borderId="12" xfId="0" applyNumberFormat="1" applyFont="1" applyFill="1" applyBorder="1" applyAlignment="1" applyProtection="1">
      <alignment wrapText="1"/>
    </xf>
    <xf numFmtId="0" fontId="24" fillId="0" borderId="10" xfId="37" quotePrefix="1" applyNumberFormat="1" applyFont="1" applyFill="1" applyBorder="1" applyAlignment="1" applyProtection="1">
      <alignment horizontal="left" wrapText="1"/>
    </xf>
    <xf numFmtId="0" fontId="25" fillId="0" borderId="11" xfId="37" applyNumberFormat="1" applyFont="1" applyFill="1" applyBorder="1" applyAlignment="1" applyProtection="1">
      <alignment wrapText="1"/>
    </xf>
    <xf numFmtId="0" fontId="24" fillId="0" borderId="10" xfId="37" applyNumberFormat="1" applyFont="1" applyFill="1" applyBorder="1" applyAlignment="1" applyProtection="1">
      <alignment horizontal="left" wrapText="1"/>
    </xf>
    <xf numFmtId="0" fontId="25" fillId="0" borderId="11" xfId="37" applyNumberFormat="1" applyFont="1" applyFill="1" applyBorder="1" applyAlignment="1" applyProtection="1"/>
    <xf numFmtId="0" fontId="20" fillId="0" borderId="0" xfId="37" applyNumberFormat="1" applyFont="1" applyFill="1" applyBorder="1" applyAlignment="1" applyProtection="1">
      <alignment horizontal="center" vertical="center" wrapText="1"/>
    </xf>
    <xf numFmtId="0" fontId="24" fillId="0" borderId="10" xfId="37" quotePrefix="1" applyFont="1" applyBorder="1" applyAlignment="1">
      <alignment horizontal="left"/>
    </xf>
    <xf numFmtId="0" fontId="21" fillId="0" borderId="0" xfId="37" applyNumberFormat="1" applyFont="1" applyFill="1" applyBorder="1" applyAlignment="1" applyProtection="1">
      <alignment horizontal="center" vertical="center" wrapText="1"/>
    </xf>
    <xf numFmtId="0" fontId="23" fillId="0" borderId="0" xfId="37" applyNumberFormat="1" applyFont="1" applyFill="1" applyBorder="1" applyAlignment="1" applyProtection="1">
      <alignment horizontal="center" vertical="center" wrapText="1"/>
    </xf>
    <xf numFmtId="0" fontId="23" fillId="0" borderId="0" xfId="37" applyNumberFormat="1" applyFont="1" applyFill="1" applyBorder="1" applyAlignment="1" applyProtection="1"/>
    <xf numFmtId="0" fontId="21" fillId="0" borderId="10" xfId="37" applyNumberFormat="1" applyFont="1" applyFill="1" applyBorder="1" applyAlignment="1" applyProtection="1">
      <alignment horizontal="left" wrapText="1"/>
    </xf>
    <xf numFmtId="0" fontId="23" fillId="0" borderId="11" xfId="37" applyNumberFormat="1" applyFont="1" applyFill="1" applyBorder="1" applyAlignment="1" applyProtection="1">
      <alignment wrapText="1"/>
    </xf>
    <xf numFmtId="0" fontId="23" fillId="0" borderId="11" xfId="37" applyNumberFormat="1" applyFont="1" applyFill="1" applyBorder="1" applyAlignment="1" applyProtection="1"/>
    <xf numFmtId="0" fontId="21" fillId="0" borderId="0" xfId="37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4" fontId="15" fillId="0" borderId="19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24" fillId="0" borderId="19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 2" xfId="3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 2" xfId="37"/>
    <cellStyle name="Note 2" xfId="39"/>
    <cellStyle name="Obično" xfId="0" builtinId="0"/>
    <cellStyle name="Output 2" xfId="40"/>
    <cellStyle name="Title 2" xfId="41"/>
    <cellStyle name="Total" xfId="36"/>
    <cellStyle name="Warning Text 2" xfId="4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096" name="Line 1"/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7097" name="Line 2"/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F9" sqref="F9"/>
    </sheetView>
  </sheetViews>
  <sheetFormatPr defaultColWidth="11.44140625" defaultRowHeight="13.2"/>
  <cols>
    <col min="1" max="2" width="4.33203125" style="3" customWidth="1"/>
    <col min="3" max="3" width="5.5546875" style="3" customWidth="1"/>
    <col min="4" max="4" width="5.33203125" style="17" customWidth="1"/>
    <col min="5" max="5" width="58.5546875" style="3" customWidth="1"/>
    <col min="6" max="6" width="36.88671875" style="3" customWidth="1"/>
    <col min="7" max="16384" width="11.44140625" style="3"/>
  </cols>
  <sheetData>
    <row r="1" spans="1:6" s="15" customFormat="1" ht="70.5" customHeight="1">
      <c r="A1" s="131" t="s">
        <v>134</v>
      </c>
      <c r="B1" s="131"/>
      <c r="C1" s="131"/>
      <c r="D1" s="131"/>
      <c r="E1" s="131"/>
      <c r="F1" s="131"/>
    </row>
    <row r="2" spans="1:6" s="15" customFormat="1" ht="38.25" customHeight="1">
      <c r="A2" s="131" t="s">
        <v>28</v>
      </c>
      <c r="B2" s="131"/>
      <c r="C2" s="131"/>
      <c r="D2" s="131"/>
      <c r="E2" s="131"/>
      <c r="F2" s="131"/>
    </row>
    <row r="3" spans="1:6" s="15" customFormat="1" ht="22.5" customHeight="1">
      <c r="A3" s="131"/>
      <c r="B3" s="131"/>
      <c r="C3" s="131"/>
      <c r="D3" s="131"/>
      <c r="E3" s="131"/>
      <c r="F3" s="131"/>
    </row>
    <row r="4" spans="1:6" ht="46.8">
      <c r="A4" s="53"/>
      <c r="B4" s="54"/>
      <c r="C4" s="54"/>
      <c r="D4" s="55"/>
      <c r="E4" s="56"/>
      <c r="F4" s="97" t="s">
        <v>135</v>
      </c>
    </row>
    <row r="5" spans="1:6" ht="60.75" customHeight="1">
      <c r="A5" s="129" t="s">
        <v>29</v>
      </c>
      <c r="B5" s="128"/>
      <c r="C5" s="128"/>
      <c r="D5" s="128"/>
      <c r="E5" s="130"/>
      <c r="F5" s="51">
        <v>6779224.71</v>
      </c>
    </row>
    <row r="6" spans="1:6" ht="18" customHeight="1">
      <c r="A6" s="129" t="s">
        <v>0</v>
      </c>
      <c r="B6" s="128"/>
      <c r="C6" s="128"/>
      <c r="D6" s="128"/>
      <c r="E6" s="130"/>
      <c r="F6" s="52">
        <v>6199224.71</v>
      </c>
    </row>
    <row r="7" spans="1:6" ht="18" customHeight="1">
      <c r="A7" s="132" t="s">
        <v>111</v>
      </c>
      <c r="B7" s="130"/>
      <c r="C7" s="130"/>
      <c r="D7" s="130"/>
      <c r="E7" s="130"/>
      <c r="F7" s="52">
        <v>580000</v>
      </c>
    </row>
    <row r="8" spans="1:6" ht="15.6">
      <c r="A8" s="62" t="s">
        <v>30</v>
      </c>
      <c r="B8" s="98"/>
      <c r="C8" s="98"/>
      <c r="D8" s="98"/>
      <c r="E8" s="98"/>
      <c r="F8" s="51">
        <v>6779224.71</v>
      </c>
    </row>
    <row r="9" spans="1:6" ht="15.75" customHeight="1">
      <c r="A9" s="127" t="s">
        <v>1</v>
      </c>
      <c r="B9" s="128"/>
      <c r="C9" s="128"/>
      <c r="D9" s="128"/>
      <c r="E9" s="128"/>
      <c r="F9" s="52">
        <v>6199224.71</v>
      </c>
    </row>
    <row r="10" spans="1:6" ht="15.75" customHeight="1">
      <c r="A10" s="132" t="s">
        <v>2</v>
      </c>
      <c r="B10" s="130"/>
      <c r="C10" s="130"/>
      <c r="D10" s="130"/>
      <c r="E10" s="130"/>
      <c r="F10" s="52">
        <v>580000</v>
      </c>
    </row>
    <row r="11" spans="1:6" ht="15.75" customHeight="1">
      <c r="A11" s="127" t="s">
        <v>3</v>
      </c>
      <c r="B11" s="128"/>
      <c r="C11" s="128"/>
      <c r="D11" s="128"/>
      <c r="E11" s="128"/>
      <c r="F11" s="58">
        <v>0</v>
      </c>
    </row>
    <row r="12" spans="1:6" ht="15.75" customHeight="1">
      <c r="A12" s="133"/>
      <c r="B12" s="134"/>
      <c r="C12" s="134"/>
      <c r="D12" s="134"/>
      <c r="E12" s="134"/>
      <c r="F12" s="135"/>
    </row>
    <row r="13" spans="1:6" ht="31.2">
      <c r="A13" s="53"/>
      <c r="B13" s="54"/>
      <c r="C13" s="54"/>
      <c r="D13" s="55"/>
      <c r="E13" s="56"/>
      <c r="F13" s="97" t="s">
        <v>117</v>
      </c>
    </row>
    <row r="14" spans="1:6" ht="45" customHeight="1">
      <c r="A14" s="136" t="s">
        <v>4</v>
      </c>
      <c r="B14" s="137"/>
      <c r="C14" s="137"/>
      <c r="D14" s="137"/>
      <c r="E14" s="138"/>
      <c r="F14" s="125">
        <v>0</v>
      </c>
    </row>
    <row r="15" spans="1:6" ht="15.75" customHeight="1">
      <c r="A15" s="139"/>
      <c r="B15" s="134"/>
      <c r="C15" s="134"/>
      <c r="D15" s="134"/>
      <c r="E15" s="134"/>
      <c r="F15" s="135"/>
    </row>
    <row r="16" spans="1:6" ht="31.2">
      <c r="A16" s="53"/>
      <c r="B16" s="54"/>
      <c r="C16" s="54"/>
      <c r="D16" s="55"/>
      <c r="E16" s="56"/>
      <c r="F16" s="97" t="s">
        <v>117</v>
      </c>
    </row>
    <row r="17" spans="1:6" ht="45" customHeight="1">
      <c r="A17" s="129" t="s">
        <v>5</v>
      </c>
      <c r="B17" s="128"/>
      <c r="C17" s="128"/>
      <c r="D17" s="128"/>
      <c r="E17" s="128"/>
      <c r="F17" s="57">
        <v>0</v>
      </c>
    </row>
    <row r="18" spans="1:6" ht="15.75" customHeight="1">
      <c r="A18" s="129" t="s">
        <v>6</v>
      </c>
      <c r="B18" s="128"/>
      <c r="C18" s="128"/>
      <c r="D18" s="128"/>
      <c r="E18" s="128"/>
      <c r="F18" s="57">
        <v>0</v>
      </c>
    </row>
    <row r="19" spans="1:6" ht="15.75" customHeight="1">
      <c r="A19" s="127" t="s">
        <v>7</v>
      </c>
      <c r="B19" s="128"/>
      <c r="C19" s="128"/>
      <c r="D19" s="128"/>
      <c r="E19" s="128"/>
      <c r="F19" s="57">
        <v>0</v>
      </c>
    </row>
    <row r="20" spans="1:6" ht="15.75" customHeight="1">
      <c r="A20" s="59"/>
      <c r="B20" s="60"/>
      <c r="C20" s="96"/>
      <c r="D20" s="61"/>
      <c r="E20" s="60"/>
      <c r="F20" s="99"/>
    </row>
    <row r="21" spans="1:6" ht="15.75" customHeight="1">
      <c r="A21" s="127" t="s">
        <v>8</v>
      </c>
      <c r="B21" s="128"/>
      <c r="C21" s="128"/>
      <c r="D21" s="128"/>
      <c r="E21" s="128"/>
      <c r="F21" s="57">
        <v>0</v>
      </c>
    </row>
    <row r="22" spans="1:6" ht="15.75" customHeight="1">
      <c r="A22"/>
      <c r="B22"/>
      <c r="C22"/>
      <c r="D22"/>
      <c r="E22"/>
      <c r="F22"/>
    </row>
    <row r="23" spans="1:6">
      <c r="A23"/>
      <c r="B23"/>
      <c r="C23"/>
      <c r="D23"/>
      <c r="E23"/>
      <c r="F23"/>
    </row>
  </sheetData>
  <mergeCells count="16">
    <mergeCell ref="A12:F12"/>
    <mergeCell ref="A21:E21"/>
    <mergeCell ref="A17:E17"/>
    <mergeCell ref="A18:E18"/>
    <mergeCell ref="A19:E19"/>
    <mergeCell ref="A14:E14"/>
    <mergeCell ref="A15:F15"/>
    <mergeCell ref="A11:E11"/>
    <mergeCell ref="A6:E6"/>
    <mergeCell ref="A1:F1"/>
    <mergeCell ref="A2:F2"/>
    <mergeCell ref="A3:F3"/>
    <mergeCell ref="A7:E7"/>
    <mergeCell ref="A9:E9"/>
    <mergeCell ref="A10:E10"/>
    <mergeCell ref="A5:E5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C38" sqref="C38"/>
    </sheetView>
  </sheetViews>
  <sheetFormatPr defaultColWidth="11.44140625" defaultRowHeight="13.2"/>
  <cols>
    <col min="1" max="1" width="17" style="14" customWidth="1"/>
    <col min="2" max="2" width="17.5546875" style="14" customWidth="1"/>
    <col min="3" max="3" width="12" style="14" customWidth="1"/>
    <col min="4" max="4" width="11.88671875" style="16" customWidth="1"/>
    <col min="5" max="5" width="13.5546875" style="3" customWidth="1"/>
    <col min="6" max="6" width="15.88671875" style="3" customWidth="1"/>
    <col min="7" max="7" width="13.5546875" style="41" customWidth="1"/>
    <col min="8" max="8" width="13.5546875" style="50" customWidth="1"/>
    <col min="9" max="9" width="12.109375" style="41" customWidth="1"/>
    <col min="10" max="10" width="13.6640625" style="3" customWidth="1"/>
    <col min="11" max="11" width="15.109375" style="50" customWidth="1"/>
    <col min="12" max="12" width="11.33203125" style="3" customWidth="1"/>
    <col min="13" max="13" width="7.88671875" style="3" customWidth="1"/>
    <col min="14" max="14" width="14.33203125" style="3" customWidth="1"/>
    <col min="15" max="15" width="7.88671875" style="3" customWidth="1"/>
    <col min="16" max="16384" width="11.44140625" style="3"/>
  </cols>
  <sheetData>
    <row r="1" spans="1:12" ht="24" customHeight="1">
      <c r="A1" s="140" t="s">
        <v>133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s="1" customFormat="1" ht="13.8" thickBot="1">
      <c r="A2" s="8"/>
      <c r="L2" s="9" t="s">
        <v>9</v>
      </c>
    </row>
    <row r="3" spans="1:12" s="1" customFormat="1" ht="27" thickBot="1">
      <c r="A3" s="21" t="s">
        <v>10</v>
      </c>
      <c r="B3" s="144" t="s">
        <v>110</v>
      </c>
      <c r="C3" s="145"/>
      <c r="D3" s="145"/>
      <c r="E3" s="145"/>
      <c r="F3" s="145"/>
      <c r="G3" s="145"/>
      <c r="H3" s="145"/>
      <c r="I3" s="145"/>
      <c r="J3" s="145"/>
      <c r="K3" s="145"/>
      <c r="L3" s="146"/>
    </row>
    <row r="4" spans="1:12" s="1" customFormat="1" ht="53.4" thickBot="1">
      <c r="A4" s="22" t="s">
        <v>11</v>
      </c>
      <c r="B4" s="38" t="s">
        <v>99</v>
      </c>
      <c r="C4" s="38" t="s">
        <v>12</v>
      </c>
      <c r="D4" s="38" t="s">
        <v>98</v>
      </c>
      <c r="E4" s="38" t="s">
        <v>13</v>
      </c>
      <c r="F4" s="38" t="s">
        <v>95</v>
      </c>
      <c r="G4" s="38" t="s">
        <v>96</v>
      </c>
      <c r="H4" s="38" t="s">
        <v>132</v>
      </c>
      <c r="I4" s="38" t="s">
        <v>123</v>
      </c>
      <c r="J4" s="38" t="s">
        <v>86</v>
      </c>
      <c r="K4" s="38" t="s">
        <v>14</v>
      </c>
      <c r="L4" s="38" t="s">
        <v>15</v>
      </c>
    </row>
    <row r="5" spans="1:12" s="1" customFormat="1" ht="20.25" customHeight="1">
      <c r="A5" s="10" t="s">
        <v>113</v>
      </c>
      <c r="C5" s="26"/>
      <c r="D5" s="27"/>
      <c r="E5" s="28"/>
      <c r="F5" s="29">
        <v>5211415</v>
      </c>
      <c r="G5" s="44"/>
      <c r="H5" s="44"/>
      <c r="I5" s="44">
        <v>20200</v>
      </c>
      <c r="J5" s="30"/>
      <c r="K5" s="30"/>
      <c r="L5" s="31"/>
    </row>
    <row r="6" spans="1:12" s="1" customFormat="1">
      <c r="A6" s="10">
        <v>6631</v>
      </c>
      <c r="B6" s="32"/>
      <c r="C6" s="26"/>
      <c r="D6" s="26"/>
      <c r="E6" s="26"/>
      <c r="F6" s="26"/>
      <c r="G6" s="33"/>
      <c r="H6" s="33"/>
      <c r="I6" s="33"/>
      <c r="J6" s="30">
        <v>10587.96</v>
      </c>
      <c r="K6" s="30"/>
      <c r="L6" s="31"/>
    </row>
    <row r="7" spans="1:12" s="1" customFormat="1">
      <c r="A7" s="10" t="s">
        <v>114</v>
      </c>
      <c r="B7" s="25"/>
      <c r="C7" s="26"/>
      <c r="D7" s="27"/>
      <c r="E7" s="28"/>
      <c r="F7" s="29"/>
      <c r="G7" s="44">
        <v>13825</v>
      </c>
      <c r="H7" s="44"/>
      <c r="I7" s="44"/>
      <c r="J7" s="30"/>
      <c r="K7" s="30"/>
      <c r="L7" s="31"/>
    </row>
    <row r="8" spans="1:12" s="1" customFormat="1">
      <c r="A8" s="10">
        <v>6381</v>
      </c>
      <c r="B8" s="25"/>
      <c r="C8" s="26"/>
      <c r="D8" s="27"/>
      <c r="E8" s="28"/>
      <c r="F8" s="29"/>
      <c r="G8" s="44"/>
      <c r="H8" s="44">
        <v>201445.71</v>
      </c>
      <c r="I8" s="44"/>
      <c r="J8" s="30"/>
      <c r="K8" s="30"/>
      <c r="L8" s="31"/>
    </row>
    <row r="9" spans="1:12" s="1" customFormat="1">
      <c r="A9" s="10">
        <v>6413</v>
      </c>
      <c r="B9" s="25"/>
      <c r="C9" s="26"/>
      <c r="D9" s="27"/>
      <c r="E9" s="28">
        <v>1000</v>
      </c>
      <c r="F9" s="29"/>
      <c r="G9" s="44"/>
      <c r="H9" s="44"/>
      <c r="I9" s="44"/>
      <c r="J9" s="30"/>
      <c r="K9" s="30"/>
      <c r="L9" s="31"/>
    </row>
    <row r="10" spans="1:12" s="1" customFormat="1">
      <c r="A10" s="10">
        <v>6526</v>
      </c>
      <c r="B10" s="32"/>
      <c r="C10" s="26"/>
      <c r="D10" s="26"/>
      <c r="E10" s="28">
        <v>73847.5</v>
      </c>
      <c r="F10" s="26"/>
      <c r="G10" s="33"/>
      <c r="H10" s="33"/>
      <c r="I10" s="33"/>
      <c r="J10" s="33"/>
      <c r="K10" s="33"/>
      <c r="L10" s="34"/>
    </row>
    <row r="11" spans="1:12" s="1" customFormat="1">
      <c r="A11" s="10">
        <v>6614</v>
      </c>
      <c r="B11" s="32"/>
      <c r="C11" s="26"/>
      <c r="D11" s="26">
        <v>10000</v>
      </c>
      <c r="E11" s="28"/>
      <c r="F11" s="26"/>
      <c r="G11" s="33"/>
      <c r="H11" s="33"/>
      <c r="I11" s="33"/>
      <c r="J11" s="33"/>
      <c r="K11" s="33"/>
      <c r="L11" s="34"/>
    </row>
    <row r="12" spans="1:12" s="1" customFormat="1">
      <c r="A12" s="10" t="s">
        <v>115</v>
      </c>
      <c r="B12" s="32"/>
      <c r="C12" s="26">
        <f>'PLAN RASHODA I IZDATAKA'!E5</f>
        <v>19800</v>
      </c>
      <c r="D12" s="26"/>
      <c r="E12" s="26"/>
      <c r="F12" s="26"/>
      <c r="G12" s="33"/>
      <c r="H12" s="33"/>
      <c r="I12" s="33"/>
      <c r="J12" s="33"/>
      <c r="K12" s="33"/>
      <c r="L12" s="34"/>
    </row>
    <row r="13" spans="1:12" s="1" customFormat="1">
      <c r="A13" s="10" t="s">
        <v>116</v>
      </c>
      <c r="B13" s="32">
        <v>1217103.54</v>
      </c>
      <c r="C13" s="26"/>
      <c r="D13" s="26"/>
      <c r="E13" s="26"/>
      <c r="F13" s="26"/>
      <c r="G13" s="33"/>
      <c r="H13" s="33"/>
      <c r="I13" s="33"/>
      <c r="J13" s="33"/>
      <c r="K13" s="33"/>
      <c r="L13" s="34"/>
    </row>
    <row r="14" spans="1:12" s="1" customFormat="1">
      <c r="A14" s="10"/>
      <c r="B14" s="32"/>
      <c r="C14" s="26"/>
      <c r="D14" s="26"/>
      <c r="E14" s="26"/>
      <c r="F14" s="26"/>
      <c r="G14" s="33"/>
      <c r="H14" s="33"/>
      <c r="I14" s="33"/>
      <c r="J14" s="33"/>
      <c r="K14" s="33"/>
      <c r="L14" s="34"/>
    </row>
    <row r="15" spans="1:12" s="1" customFormat="1">
      <c r="A15" s="10"/>
      <c r="B15" s="32"/>
      <c r="C15" s="26"/>
      <c r="D15" s="26"/>
      <c r="E15" s="26"/>
      <c r="F15" s="26"/>
      <c r="G15" s="33"/>
      <c r="H15" s="33"/>
      <c r="I15" s="33"/>
      <c r="J15" s="33"/>
      <c r="K15" s="33"/>
      <c r="L15" s="34"/>
    </row>
    <row r="16" spans="1:12" s="1" customFormat="1" ht="13.8" thickBot="1">
      <c r="A16" s="11"/>
      <c r="B16" s="32"/>
      <c r="C16" s="26"/>
      <c r="D16" s="26"/>
      <c r="E16" s="26"/>
      <c r="F16" s="26"/>
      <c r="G16" s="33"/>
      <c r="H16" s="33"/>
      <c r="I16" s="33"/>
      <c r="J16" s="33"/>
      <c r="K16" s="33"/>
      <c r="L16" s="34"/>
    </row>
    <row r="17" spans="1:12" s="1" customFormat="1" ht="27" thickBot="1">
      <c r="A17" s="12" t="s">
        <v>16</v>
      </c>
      <c r="B17" s="35">
        <f>SUM(B6:B16)</f>
        <v>1217103.54</v>
      </c>
      <c r="C17" s="35">
        <f t="shared" ref="C17:J17" si="0">SUM(C5:C16)</f>
        <v>19800</v>
      </c>
      <c r="D17" s="35">
        <f t="shared" si="0"/>
        <v>10000</v>
      </c>
      <c r="E17" s="35">
        <v>74847.5</v>
      </c>
      <c r="F17" s="35">
        <f t="shared" si="0"/>
        <v>5211415</v>
      </c>
      <c r="G17" s="35">
        <f t="shared" si="0"/>
        <v>13825</v>
      </c>
      <c r="H17" s="35">
        <v>201445.71</v>
      </c>
      <c r="I17" s="35">
        <f t="shared" si="0"/>
        <v>20200</v>
      </c>
      <c r="J17" s="35">
        <f t="shared" si="0"/>
        <v>10587.96</v>
      </c>
      <c r="K17" s="35"/>
      <c r="L17" s="36">
        <f>SUM(L5:L16)</f>
        <v>0</v>
      </c>
    </row>
    <row r="18" spans="1:12" s="1" customFormat="1" ht="30" customHeight="1" thickBot="1">
      <c r="A18" s="12" t="s">
        <v>112</v>
      </c>
      <c r="B18" s="141">
        <f>SUM(B17:L17)</f>
        <v>6779224.71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3"/>
    </row>
    <row r="19" spans="1:12" s="1" customFormat="1" ht="32.25" customHeight="1">
      <c r="A19" s="5"/>
      <c r="B19" s="5"/>
      <c r="C19" s="5"/>
      <c r="D19" s="6"/>
      <c r="E19" s="13"/>
      <c r="F19" s="3"/>
      <c r="G19" s="41"/>
      <c r="H19" s="50"/>
      <c r="I19" s="41"/>
      <c r="J19" s="3"/>
      <c r="K19" s="50"/>
      <c r="L19" s="9"/>
    </row>
    <row r="20" spans="1:12">
      <c r="A20" s="3"/>
      <c r="B20" s="3"/>
      <c r="C20" s="3"/>
      <c r="D20" s="3"/>
      <c r="G20" s="3"/>
      <c r="I20" s="3"/>
    </row>
    <row r="21" spans="1:12">
      <c r="A21" s="3"/>
      <c r="B21" s="3"/>
      <c r="C21" s="3"/>
      <c r="D21" s="3"/>
      <c r="G21" s="3"/>
      <c r="I21" s="3"/>
    </row>
    <row r="22" spans="1:12">
      <c r="A22" s="3"/>
      <c r="B22" s="3"/>
      <c r="C22" s="3"/>
      <c r="D22" s="3"/>
      <c r="G22" s="3"/>
      <c r="I22" s="3"/>
    </row>
    <row r="23" spans="1:12">
      <c r="A23" s="3"/>
      <c r="B23" s="3"/>
      <c r="C23" s="3"/>
      <c r="D23" s="3"/>
      <c r="G23" s="3"/>
      <c r="I23" s="3"/>
    </row>
  </sheetData>
  <mergeCells count="3">
    <mergeCell ref="A1:L1"/>
    <mergeCell ref="B18:L18"/>
    <mergeCell ref="B3:L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1" manualBreakCount="1">
    <brk id="18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488"/>
  <sheetViews>
    <sheetView tabSelected="1" topLeftCell="A121" workbookViewId="0">
      <selection activeCell="A152" sqref="A152"/>
    </sheetView>
  </sheetViews>
  <sheetFormatPr defaultColWidth="11.44140625" defaultRowHeight="13.2"/>
  <cols>
    <col min="1" max="1" width="15.5546875" style="19" customWidth="1"/>
    <col min="2" max="2" width="38.109375" style="20" customWidth="1"/>
    <col min="3" max="3" width="19.33203125" style="20" customWidth="1"/>
    <col min="4" max="4" width="11.88671875" style="2" customWidth="1"/>
    <col min="5" max="5" width="10.88671875" style="2" customWidth="1"/>
    <col min="6" max="6" width="11.44140625" style="2" customWidth="1"/>
    <col min="7" max="7" width="9.88671875" style="2" customWidth="1"/>
    <col min="8" max="10" width="11.44140625" style="2" customWidth="1"/>
    <col min="11" max="12" width="10.33203125" style="2" customWidth="1"/>
    <col min="13" max="13" width="12.33203125" style="2" customWidth="1"/>
    <col min="14" max="14" width="11.6640625" style="2" customWidth="1"/>
    <col min="15" max="15" width="1.109375" style="2" customWidth="1"/>
    <col min="16" max="16" width="12.109375" style="2" hidden="1" customWidth="1"/>
    <col min="17" max="17" width="11.33203125" style="2" hidden="1" customWidth="1"/>
    <col min="18" max="18" width="15.6640625" style="2" hidden="1" customWidth="1"/>
    <col min="19" max="19" width="15.6640625" style="2" customWidth="1"/>
    <col min="20" max="20" width="14.5546875" style="2" customWidth="1"/>
    <col min="21" max="16384" width="11.44140625" style="3"/>
  </cols>
  <sheetData>
    <row r="2" spans="1:20" ht="24" customHeight="1">
      <c r="A2" s="147" t="s">
        <v>125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  <c r="P2" s="148"/>
      <c r="Q2" s="148"/>
      <c r="R2" s="148"/>
      <c r="S2" s="3"/>
      <c r="T2" s="3"/>
    </row>
    <row r="3" spans="1:20" s="4" customFormat="1" ht="61.2">
      <c r="A3" s="37" t="s">
        <v>17</v>
      </c>
      <c r="B3" s="38" t="s">
        <v>18</v>
      </c>
      <c r="C3" s="38" t="s">
        <v>126</v>
      </c>
      <c r="D3" s="38" t="s">
        <v>99</v>
      </c>
      <c r="E3" s="38" t="s">
        <v>12</v>
      </c>
      <c r="F3" s="38" t="s">
        <v>98</v>
      </c>
      <c r="G3" s="38" t="s">
        <v>13</v>
      </c>
      <c r="H3" s="38" t="s">
        <v>95</v>
      </c>
      <c r="I3" s="38" t="s">
        <v>96</v>
      </c>
      <c r="J3" s="38" t="s">
        <v>132</v>
      </c>
      <c r="K3" s="38" t="s">
        <v>123</v>
      </c>
      <c r="L3" s="38" t="s">
        <v>86</v>
      </c>
      <c r="M3" s="38" t="s">
        <v>14</v>
      </c>
      <c r="N3" s="38" t="s">
        <v>15</v>
      </c>
    </row>
    <row r="4" spans="1:20" s="4" customFormat="1">
      <c r="A4" s="39"/>
      <c r="B4" s="38"/>
      <c r="C4" s="37"/>
      <c r="D4" s="40"/>
      <c r="E4" s="40"/>
      <c r="F4" s="40"/>
      <c r="G4" s="40"/>
      <c r="H4" s="40"/>
      <c r="I4" s="40"/>
      <c r="J4" s="40"/>
      <c r="K4" s="40"/>
      <c r="L4" s="40"/>
      <c r="M4" s="40"/>
      <c r="N4" s="43"/>
    </row>
    <row r="5" spans="1:20" s="4" customFormat="1" ht="49.5" customHeight="1">
      <c r="A5" s="63">
        <v>3</v>
      </c>
      <c r="B5" s="73" t="s">
        <v>78</v>
      </c>
      <c r="C5" s="100">
        <f>SUM(D5+E5+F5+G5+H5+I5+J5+K5+L5+M5+N5)</f>
        <v>6779224.71</v>
      </c>
      <c r="D5" s="100">
        <f t="shared" ref="D5:H5" si="0">SUM(D6+D29+D72+D124)</f>
        <v>1217103.54</v>
      </c>
      <c r="E5" s="100">
        <f t="shared" si="0"/>
        <v>19800</v>
      </c>
      <c r="F5" s="100">
        <f t="shared" si="0"/>
        <v>10000</v>
      </c>
      <c r="G5" s="100">
        <f t="shared" si="0"/>
        <v>74847.5</v>
      </c>
      <c r="H5" s="100">
        <f t="shared" si="0"/>
        <v>5211415</v>
      </c>
      <c r="I5" s="100">
        <f>I72+I29</f>
        <v>13825</v>
      </c>
      <c r="J5" s="100">
        <f>J144</f>
        <v>201445.71</v>
      </c>
      <c r="K5" s="100">
        <f>SUM(K6+K72)</f>
        <v>20200</v>
      </c>
      <c r="L5" s="100">
        <f>SUM(L6+L29+L72+L124)</f>
        <v>10587.96</v>
      </c>
      <c r="M5" s="100">
        <f>SUM(M6+M29+M72+M124)</f>
        <v>0</v>
      </c>
      <c r="N5" s="100">
        <f>SUM(N6+N29+N72+N124)</f>
        <v>0</v>
      </c>
      <c r="P5" s="24"/>
    </row>
    <row r="6" spans="1:20" s="4" customFormat="1" ht="25.5" customHeight="1">
      <c r="A6" s="64" t="s">
        <v>59</v>
      </c>
      <c r="B6" s="64" t="s">
        <v>60</v>
      </c>
      <c r="C6" s="120">
        <f>C7</f>
        <v>5231315</v>
      </c>
      <c r="D6" s="101">
        <v>0</v>
      </c>
      <c r="E6" s="101">
        <f t="shared" ref="E6:M6" si="1">E8</f>
        <v>0</v>
      </c>
      <c r="F6" s="101">
        <f t="shared" ref="F6" si="2">F8</f>
        <v>0</v>
      </c>
      <c r="G6" s="101">
        <f t="shared" ref="G6" si="3">G8</f>
        <v>0</v>
      </c>
      <c r="H6" s="120">
        <f>H7</f>
        <v>5211415</v>
      </c>
      <c r="I6" s="101">
        <f t="shared" si="1"/>
        <v>0</v>
      </c>
      <c r="J6" s="101">
        <f>J8</f>
        <v>0</v>
      </c>
      <c r="K6" s="101">
        <f>K7</f>
        <v>20000</v>
      </c>
      <c r="L6" s="101">
        <f>L8</f>
        <v>0</v>
      </c>
      <c r="M6" s="101">
        <f t="shared" si="1"/>
        <v>0</v>
      </c>
      <c r="N6" s="101">
        <f t="shared" ref="N6" si="4">N8</f>
        <v>0</v>
      </c>
      <c r="P6" s="24"/>
    </row>
    <row r="7" spans="1:20" s="4" customFormat="1" ht="32.25" customHeight="1">
      <c r="A7" s="89" t="s">
        <v>58</v>
      </c>
      <c r="B7" s="90" t="s">
        <v>56</v>
      </c>
      <c r="C7" s="118">
        <f>SUM(C8+C26)</f>
        <v>5231315</v>
      </c>
      <c r="D7" s="100">
        <v>0</v>
      </c>
      <c r="E7" s="100">
        <f t="shared" ref="E7:N7" si="5">E8</f>
        <v>0</v>
      </c>
      <c r="F7" s="100">
        <f t="shared" si="5"/>
        <v>0</v>
      </c>
      <c r="G7" s="100">
        <f t="shared" si="5"/>
        <v>0</v>
      </c>
      <c r="H7" s="118">
        <f>SUM(H8+H26)</f>
        <v>5211415</v>
      </c>
      <c r="I7" s="100">
        <v>0</v>
      </c>
      <c r="J7" s="100">
        <f t="shared" si="5"/>
        <v>0</v>
      </c>
      <c r="K7" s="100">
        <f>K26</f>
        <v>20000</v>
      </c>
      <c r="L7" s="100">
        <f t="shared" si="5"/>
        <v>0</v>
      </c>
      <c r="M7" s="100">
        <f t="shared" si="5"/>
        <v>0</v>
      </c>
      <c r="N7" s="100">
        <f t="shared" si="5"/>
        <v>0</v>
      </c>
      <c r="P7" s="24"/>
    </row>
    <row r="8" spans="1:20" ht="25.5" customHeight="1">
      <c r="A8" s="65">
        <v>3</v>
      </c>
      <c r="B8" s="66" t="s">
        <v>19</v>
      </c>
      <c r="C8" s="85">
        <f>SUM(C9+C18)</f>
        <v>5193850</v>
      </c>
      <c r="D8" s="102">
        <f t="shared" ref="D8" si="6">D9+D18</f>
        <v>0</v>
      </c>
      <c r="E8" s="102">
        <f t="shared" ref="E8:N8" si="7">E9+E18</f>
        <v>0</v>
      </c>
      <c r="F8" s="102">
        <f t="shared" si="7"/>
        <v>0</v>
      </c>
      <c r="G8" s="102">
        <f t="shared" ref="G8" si="8">G9+G18</f>
        <v>0</v>
      </c>
      <c r="H8" s="85">
        <f>SUM(H9+H18)</f>
        <v>5193850</v>
      </c>
      <c r="I8" s="102">
        <f t="shared" si="7"/>
        <v>0</v>
      </c>
      <c r="J8" s="102">
        <f t="shared" ref="J8" si="9">J9+J18</f>
        <v>0</v>
      </c>
      <c r="K8" s="102">
        <f t="shared" si="7"/>
        <v>0</v>
      </c>
      <c r="L8" s="102">
        <f t="shared" si="7"/>
        <v>0</v>
      </c>
      <c r="M8" s="102">
        <f t="shared" si="7"/>
        <v>0</v>
      </c>
      <c r="N8" s="102">
        <f t="shared" si="7"/>
        <v>0</v>
      </c>
      <c r="O8" s="3"/>
      <c r="P8" s="24"/>
      <c r="Q8" s="3"/>
      <c r="R8" s="3"/>
      <c r="S8" s="3"/>
      <c r="T8" s="3"/>
    </row>
    <row r="9" spans="1:20" s="4" customFormat="1">
      <c r="A9" s="65">
        <v>31</v>
      </c>
      <c r="B9" s="67" t="s">
        <v>20</v>
      </c>
      <c r="C9" s="67">
        <f>SUM(C15+C13+C10)</f>
        <v>5178351</v>
      </c>
      <c r="D9" s="103">
        <f t="shared" ref="D9" si="10">D10+D13+D15</f>
        <v>0</v>
      </c>
      <c r="E9" s="103">
        <f t="shared" ref="E9:N9" si="11">E10+E13+E15</f>
        <v>0</v>
      </c>
      <c r="F9" s="103">
        <f t="shared" si="11"/>
        <v>0</v>
      </c>
      <c r="G9" s="103">
        <f t="shared" ref="G9" si="12">G10+G13+G15</f>
        <v>0</v>
      </c>
      <c r="H9" s="67">
        <f>SUM(H15+H13+H10)</f>
        <v>5178351</v>
      </c>
      <c r="I9" s="103">
        <f t="shared" si="11"/>
        <v>0</v>
      </c>
      <c r="J9" s="103">
        <f t="shared" ref="J9" si="13">J10+J13+J15</f>
        <v>0</v>
      </c>
      <c r="K9" s="103">
        <f t="shared" si="11"/>
        <v>0</v>
      </c>
      <c r="L9" s="103">
        <f t="shared" si="11"/>
        <v>0</v>
      </c>
      <c r="M9" s="103">
        <f t="shared" si="11"/>
        <v>0</v>
      </c>
      <c r="N9" s="103">
        <f t="shared" si="11"/>
        <v>0</v>
      </c>
      <c r="P9" s="24"/>
    </row>
    <row r="10" spans="1:20" ht="13.5" customHeight="1">
      <c r="A10" s="65">
        <v>311</v>
      </c>
      <c r="B10" s="67" t="s">
        <v>32</v>
      </c>
      <c r="C10" s="67">
        <f>SUM(C11+C12)</f>
        <v>4282237</v>
      </c>
      <c r="D10" s="103">
        <f t="shared" ref="D10" si="14">D11+D12</f>
        <v>0</v>
      </c>
      <c r="E10" s="103">
        <f t="shared" ref="E10:N10" si="15">E11+E12</f>
        <v>0</v>
      </c>
      <c r="F10" s="103">
        <f t="shared" si="15"/>
        <v>0</v>
      </c>
      <c r="G10" s="103">
        <f t="shared" ref="G10" si="16">G11+G12</f>
        <v>0</v>
      </c>
      <c r="H10" s="67">
        <f>SUM(H11+H12)</f>
        <v>4282237</v>
      </c>
      <c r="I10" s="103">
        <f t="shared" si="15"/>
        <v>0</v>
      </c>
      <c r="J10" s="103">
        <f t="shared" ref="J10" si="17">J11+J12</f>
        <v>0</v>
      </c>
      <c r="K10" s="103">
        <f t="shared" si="15"/>
        <v>0</v>
      </c>
      <c r="L10" s="103">
        <f t="shared" si="15"/>
        <v>0</v>
      </c>
      <c r="M10" s="103">
        <f t="shared" si="15"/>
        <v>0</v>
      </c>
      <c r="N10" s="103">
        <f t="shared" si="15"/>
        <v>0</v>
      </c>
      <c r="O10" s="3"/>
      <c r="P10" s="24"/>
      <c r="Q10" s="3"/>
      <c r="R10" s="3"/>
      <c r="S10" s="3"/>
      <c r="T10" s="3"/>
    </row>
    <row r="11" spans="1:20" s="4" customFormat="1">
      <c r="A11" s="68">
        <v>3111</v>
      </c>
      <c r="B11" s="69" t="s">
        <v>31</v>
      </c>
      <c r="C11" s="69">
        <v>3966732</v>
      </c>
      <c r="D11" s="105">
        <v>0</v>
      </c>
      <c r="E11" s="104">
        <v>0</v>
      </c>
      <c r="F11" s="104">
        <v>0</v>
      </c>
      <c r="G11" s="104">
        <v>0</v>
      </c>
      <c r="H11" s="69">
        <v>3966732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P11" s="24"/>
    </row>
    <row r="12" spans="1:20" s="4" customFormat="1">
      <c r="A12" s="68">
        <v>3113</v>
      </c>
      <c r="B12" s="69" t="s">
        <v>81</v>
      </c>
      <c r="C12" s="69">
        <v>315505</v>
      </c>
      <c r="D12" s="105">
        <v>0</v>
      </c>
      <c r="E12" s="104">
        <v>0</v>
      </c>
      <c r="F12" s="104">
        <v>0</v>
      </c>
      <c r="G12" s="104">
        <v>0</v>
      </c>
      <c r="H12" s="69">
        <v>315505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P12" s="24"/>
    </row>
    <row r="13" spans="1:20" s="4" customFormat="1">
      <c r="A13" s="70">
        <v>312</v>
      </c>
      <c r="B13" s="67" t="s">
        <v>33</v>
      </c>
      <c r="C13" s="67">
        <f>C14</f>
        <v>171094</v>
      </c>
      <c r="D13" s="106">
        <v>0</v>
      </c>
      <c r="E13" s="103">
        <f>E14</f>
        <v>0</v>
      </c>
      <c r="F13" s="103">
        <v>0</v>
      </c>
      <c r="G13" s="103">
        <v>0</v>
      </c>
      <c r="H13" s="67">
        <f>H14</f>
        <v>171094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P13" s="24"/>
    </row>
    <row r="14" spans="1:20">
      <c r="A14" s="71">
        <v>3121</v>
      </c>
      <c r="B14" s="69" t="s">
        <v>75</v>
      </c>
      <c r="C14" s="69">
        <v>171094</v>
      </c>
      <c r="D14" s="105">
        <v>0</v>
      </c>
      <c r="E14" s="104">
        <v>0</v>
      </c>
      <c r="F14" s="104">
        <v>0</v>
      </c>
      <c r="G14" s="104">
        <v>0</v>
      </c>
      <c r="H14" s="69">
        <v>171094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3"/>
      <c r="P14" s="24"/>
      <c r="Q14" s="3"/>
      <c r="R14" s="3"/>
      <c r="S14" s="3"/>
      <c r="T14" s="3"/>
    </row>
    <row r="15" spans="1:20">
      <c r="A15" s="70">
        <v>313</v>
      </c>
      <c r="B15" s="67" t="s">
        <v>21</v>
      </c>
      <c r="C15" s="67">
        <f>SUM(C16+C17)</f>
        <v>725020</v>
      </c>
      <c r="D15" s="103">
        <f t="shared" ref="D15" si="18">SUM(D16:D17)</f>
        <v>0</v>
      </c>
      <c r="E15" s="103">
        <f t="shared" ref="E15:N15" si="19">SUM(E16:E17)</f>
        <v>0</v>
      </c>
      <c r="F15" s="103">
        <f t="shared" si="19"/>
        <v>0</v>
      </c>
      <c r="G15" s="103">
        <f t="shared" ref="G15" si="20">SUM(G16:G17)</f>
        <v>0</v>
      </c>
      <c r="H15" s="67">
        <f>SUM(H16+H17)</f>
        <v>725020</v>
      </c>
      <c r="I15" s="103">
        <f t="shared" si="19"/>
        <v>0</v>
      </c>
      <c r="J15" s="103">
        <f t="shared" ref="J15" si="21">SUM(J16:J17)</f>
        <v>0</v>
      </c>
      <c r="K15" s="103">
        <f t="shared" si="19"/>
        <v>0</v>
      </c>
      <c r="L15" s="103">
        <f t="shared" si="19"/>
        <v>0</v>
      </c>
      <c r="M15" s="103">
        <f t="shared" si="19"/>
        <v>0</v>
      </c>
      <c r="N15" s="103">
        <f t="shared" si="19"/>
        <v>0</v>
      </c>
      <c r="O15" s="3"/>
      <c r="P15" s="24"/>
      <c r="Q15" s="3"/>
      <c r="R15" s="3"/>
      <c r="S15" s="3"/>
      <c r="T15" s="3"/>
    </row>
    <row r="16" spans="1:20">
      <c r="A16" s="71">
        <v>3132</v>
      </c>
      <c r="B16" s="69" t="s">
        <v>34</v>
      </c>
      <c r="C16" s="69">
        <v>658664</v>
      </c>
      <c r="D16" s="105">
        <v>0</v>
      </c>
      <c r="E16" s="104">
        <v>0</v>
      </c>
      <c r="F16" s="104">
        <v>0</v>
      </c>
      <c r="G16" s="104">
        <v>0</v>
      </c>
      <c r="H16" s="69">
        <v>658664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3"/>
      <c r="P16" s="24"/>
      <c r="Q16" s="3"/>
      <c r="R16" s="3"/>
      <c r="S16" s="3"/>
      <c r="T16" s="3"/>
    </row>
    <row r="17" spans="1:21" s="47" customFormat="1">
      <c r="A17" s="71">
        <v>3133</v>
      </c>
      <c r="B17" s="69" t="s">
        <v>80</v>
      </c>
      <c r="C17" s="69">
        <v>66356</v>
      </c>
      <c r="D17" s="105">
        <v>0</v>
      </c>
      <c r="E17" s="104">
        <v>0</v>
      </c>
      <c r="F17" s="104">
        <v>0</v>
      </c>
      <c r="G17" s="104">
        <v>0</v>
      </c>
      <c r="H17" s="69">
        <v>66356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P17" s="24"/>
    </row>
    <row r="18" spans="1:21">
      <c r="A18" s="70">
        <v>32</v>
      </c>
      <c r="B18" s="67" t="s">
        <v>22</v>
      </c>
      <c r="C18" s="67">
        <f>SUM(C19+C21+C23)</f>
        <v>15499</v>
      </c>
      <c r="D18" s="106">
        <v>0</v>
      </c>
      <c r="E18" s="103">
        <v>0</v>
      </c>
      <c r="F18" s="103">
        <v>0</v>
      </c>
      <c r="G18" s="103">
        <v>0</v>
      </c>
      <c r="H18" s="67">
        <f>SUM(H19+H21+H23)</f>
        <v>15499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3"/>
      <c r="P18" s="24"/>
      <c r="Q18" s="3"/>
      <c r="R18" s="3"/>
      <c r="S18" s="3"/>
      <c r="T18" s="3"/>
    </row>
    <row r="19" spans="1:21" s="50" customFormat="1">
      <c r="A19" s="70">
        <v>322</v>
      </c>
      <c r="B19" s="67" t="s">
        <v>129</v>
      </c>
      <c r="C19" s="67">
        <f>C20</f>
        <v>2434</v>
      </c>
      <c r="D19" s="106">
        <v>0</v>
      </c>
      <c r="E19" s="103">
        <v>0</v>
      </c>
      <c r="F19" s="106">
        <v>0</v>
      </c>
      <c r="G19" s="106">
        <v>0</v>
      </c>
      <c r="H19" s="67">
        <f>H20</f>
        <v>2434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P19" s="24"/>
    </row>
    <row r="20" spans="1:21" s="50" customFormat="1">
      <c r="A20" s="88">
        <v>3221</v>
      </c>
      <c r="B20" s="69" t="s">
        <v>127</v>
      </c>
      <c r="C20" s="69">
        <v>2434</v>
      </c>
      <c r="D20" s="103">
        <v>0</v>
      </c>
      <c r="E20" s="106">
        <v>0</v>
      </c>
      <c r="F20" s="103">
        <v>0</v>
      </c>
      <c r="G20" s="103">
        <v>0</v>
      </c>
      <c r="H20" s="69">
        <v>2434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P20" s="24"/>
    </row>
    <row r="21" spans="1:21" s="50" customFormat="1">
      <c r="A21" s="70">
        <v>323</v>
      </c>
      <c r="B21" s="67" t="s">
        <v>24</v>
      </c>
      <c r="C21" s="67">
        <f>C22</f>
        <v>1318</v>
      </c>
      <c r="D21" s="103">
        <v>0</v>
      </c>
      <c r="E21" s="103">
        <v>0</v>
      </c>
      <c r="F21" s="103">
        <v>0</v>
      </c>
      <c r="G21" s="103">
        <v>0</v>
      </c>
      <c r="H21" s="67">
        <f>H22</f>
        <v>1318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P21" s="24"/>
    </row>
    <row r="22" spans="1:21" s="50" customFormat="1">
      <c r="A22" s="88">
        <v>3237</v>
      </c>
      <c r="B22" s="69" t="s">
        <v>128</v>
      </c>
      <c r="C22" s="69">
        <v>1318</v>
      </c>
      <c r="D22" s="104">
        <v>0</v>
      </c>
      <c r="E22" s="103">
        <v>0</v>
      </c>
      <c r="F22" s="104">
        <v>0</v>
      </c>
      <c r="G22" s="104">
        <v>0</v>
      </c>
      <c r="H22" s="69">
        <v>1318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P22" s="24"/>
    </row>
    <row r="23" spans="1:21">
      <c r="A23" s="70">
        <v>329</v>
      </c>
      <c r="B23" s="67" t="s">
        <v>25</v>
      </c>
      <c r="C23" s="67">
        <f>C24</f>
        <v>11747</v>
      </c>
      <c r="D23" s="106">
        <v>0</v>
      </c>
      <c r="E23" s="103">
        <v>0</v>
      </c>
      <c r="F23" s="103">
        <v>0</v>
      </c>
      <c r="G23" s="103">
        <v>0</v>
      </c>
      <c r="H23" s="67">
        <f>H24</f>
        <v>11747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3"/>
      <c r="P23" s="24"/>
      <c r="Q23" s="3"/>
      <c r="R23" s="3"/>
      <c r="S23" s="3"/>
      <c r="T23" s="3"/>
    </row>
    <row r="24" spans="1:21" s="49" customFormat="1" ht="26.4">
      <c r="A24" s="71">
        <v>3295</v>
      </c>
      <c r="B24" s="69" t="s">
        <v>79</v>
      </c>
      <c r="C24" s="69">
        <v>11747</v>
      </c>
      <c r="D24" s="105">
        <v>0</v>
      </c>
      <c r="E24" s="104">
        <v>0</v>
      </c>
      <c r="F24" s="104">
        <v>0</v>
      </c>
      <c r="G24" s="104">
        <v>0</v>
      </c>
      <c r="H24" s="69">
        <v>11747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P24" s="24"/>
    </row>
    <row r="25" spans="1:21">
      <c r="A25" s="71">
        <v>3299</v>
      </c>
      <c r="B25" s="69" t="s">
        <v>25</v>
      </c>
      <c r="C25" s="69">
        <v>0</v>
      </c>
      <c r="D25" s="105">
        <v>0</v>
      </c>
      <c r="E25" s="104">
        <v>0</v>
      </c>
      <c r="F25" s="104">
        <v>0</v>
      </c>
      <c r="G25" s="104">
        <v>0</v>
      </c>
      <c r="H25" s="69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3"/>
      <c r="P25" s="24"/>
      <c r="Q25" s="3"/>
      <c r="R25" s="3"/>
      <c r="S25" s="3"/>
      <c r="T25" s="3"/>
      <c r="U25" s="23"/>
    </row>
    <row r="26" spans="1:21" s="50" customFormat="1" ht="26.4">
      <c r="A26" s="70">
        <v>424</v>
      </c>
      <c r="B26" s="67" t="s">
        <v>73</v>
      </c>
      <c r="C26" s="67">
        <v>37465</v>
      </c>
      <c r="D26" s="103">
        <v>0</v>
      </c>
      <c r="E26" s="103">
        <v>0</v>
      </c>
      <c r="F26" s="103">
        <v>0</v>
      </c>
      <c r="G26" s="103">
        <v>0</v>
      </c>
      <c r="H26" s="67">
        <v>17565</v>
      </c>
      <c r="I26" s="103">
        <v>0</v>
      </c>
      <c r="J26" s="103">
        <v>0</v>
      </c>
      <c r="K26" s="103">
        <v>20000</v>
      </c>
      <c r="L26" s="103">
        <v>0</v>
      </c>
      <c r="M26" s="103">
        <v>0</v>
      </c>
      <c r="N26" s="103">
        <v>0</v>
      </c>
      <c r="P26" s="24"/>
    </row>
    <row r="27" spans="1:21" s="50" customFormat="1">
      <c r="A27" s="71">
        <v>4241</v>
      </c>
      <c r="B27" s="69" t="s">
        <v>54</v>
      </c>
      <c r="C27" s="69">
        <v>37565</v>
      </c>
      <c r="D27" s="104">
        <v>0</v>
      </c>
      <c r="E27" s="104">
        <v>0</v>
      </c>
      <c r="F27" s="104">
        <v>0</v>
      </c>
      <c r="G27" s="104">
        <v>0</v>
      </c>
      <c r="H27" s="69">
        <v>17565</v>
      </c>
      <c r="I27" s="104">
        <v>0</v>
      </c>
      <c r="J27" s="104">
        <v>0</v>
      </c>
      <c r="K27" s="104">
        <v>20000</v>
      </c>
      <c r="L27" s="104">
        <v>0</v>
      </c>
      <c r="M27" s="104">
        <v>0</v>
      </c>
      <c r="N27" s="104">
        <v>0</v>
      </c>
      <c r="P27" s="24"/>
    </row>
    <row r="28" spans="1:21">
      <c r="A28" s="71"/>
      <c r="B28" s="69"/>
      <c r="C28" s="69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3"/>
      <c r="P28" s="24"/>
      <c r="Q28" s="3"/>
      <c r="R28" s="3"/>
      <c r="S28" s="3"/>
      <c r="T28" s="3"/>
    </row>
    <row r="29" spans="1:21" ht="47.25" customHeight="1">
      <c r="A29" s="72" t="s">
        <v>61</v>
      </c>
      <c r="B29" s="64" t="s">
        <v>71</v>
      </c>
      <c r="C29" s="120">
        <f>C30</f>
        <v>150335</v>
      </c>
      <c r="D29" s="120">
        <f>D30</f>
        <v>677582</v>
      </c>
      <c r="E29" s="101">
        <f t="shared" ref="E29:N29" si="22">SUM(E30+E63)</f>
        <v>11240</v>
      </c>
      <c r="F29" s="101">
        <f t="shared" si="22"/>
        <v>5000</v>
      </c>
      <c r="G29" s="101">
        <f t="shared" si="22"/>
        <v>63847.5</v>
      </c>
      <c r="H29" s="101">
        <f t="shared" si="22"/>
        <v>0</v>
      </c>
      <c r="I29" s="101">
        <f t="shared" si="22"/>
        <v>3825</v>
      </c>
      <c r="J29" s="101">
        <f t="shared" ref="J29" si="23">SUM(J30+J63)</f>
        <v>0</v>
      </c>
      <c r="K29" s="101">
        <f t="shared" si="22"/>
        <v>0</v>
      </c>
      <c r="L29" s="101">
        <f t="shared" si="22"/>
        <v>0</v>
      </c>
      <c r="M29" s="101">
        <f t="shared" si="22"/>
        <v>0</v>
      </c>
      <c r="N29" s="101">
        <f t="shared" si="22"/>
        <v>0</v>
      </c>
      <c r="O29" s="3"/>
      <c r="P29" s="24"/>
      <c r="Q29" s="3"/>
      <c r="R29" s="3"/>
      <c r="S29" s="3"/>
      <c r="T29" s="3"/>
    </row>
    <row r="30" spans="1:21" ht="32.25" customHeight="1">
      <c r="A30" s="89" t="s">
        <v>58</v>
      </c>
      <c r="B30" s="73" t="s">
        <v>57</v>
      </c>
      <c r="C30" s="119">
        <f>SUM(C31+C63)</f>
        <v>150335</v>
      </c>
      <c r="D30" s="119">
        <f>SUM(D31+D63)</f>
        <v>677582</v>
      </c>
      <c r="E30" s="107">
        <f t="shared" ref="E30:N30" si="24">SUM(E33+E38+E44+E52+E58)</f>
        <v>11240</v>
      </c>
      <c r="F30" s="107">
        <f t="shared" si="24"/>
        <v>5000</v>
      </c>
      <c r="G30" s="107">
        <f>SUM(G33+G38+G44+G52+G58)</f>
        <v>63847.5</v>
      </c>
      <c r="H30" s="107">
        <f t="shared" si="24"/>
        <v>0</v>
      </c>
      <c r="I30" s="107">
        <f t="shared" si="24"/>
        <v>3825</v>
      </c>
      <c r="J30" s="107">
        <f t="shared" ref="J30" si="25">SUM(J33+J38+J44+J52+J58)</f>
        <v>0</v>
      </c>
      <c r="K30" s="107">
        <f t="shared" si="24"/>
        <v>0</v>
      </c>
      <c r="L30" s="107">
        <f t="shared" si="24"/>
        <v>0</v>
      </c>
      <c r="M30" s="107">
        <f t="shared" si="24"/>
        <v>0</v>
      </c>
      <c r="N30" s="107">
        <f t="shared" si="24"/>
        <v>0</v>
      </c>
      <c r="O30" s="3"/>
      <c r="P30" s="24"/>
      <c r="Q30" s="3"/>
      <c r="R30" s="3"/>
      <c r="S30" s="3"/>
      <c r="T30" s="3"/>
    </row>
    <row r="31" spans="1:21" ht="21.75" customHeight="1">
      <c r="A31" s="70">
        <v>3</v>
      </c>
      <c r="B31" s="74" t="s">
        <v>19</v>
      </c>
      <c r="C31" s="123">
        <f>SUM(C32+C58)</f>
        <v>89653</v>
      </c>
      <c r="D31" s="123">
        <f>SUM(D32+D58)</f>
        <v>616900</v>
      </c>
      <c r="E31" s="108">
        <f t="shared" ref="E31:N31" si="26">SUM(E32+E58)</f>
        <v>11240</v>
      </c>
      <c r="F31" s="108">
        <f t="shared" si="26"/>
        <v>5000</v>
      </c>
      <c r="G31" s="108">
        <f t="shared" si="26"/>
        <v>63847.5</v>
      </c>
      <c r="H31" s="108">
        <f t="shared" si="26"/>
        <v>0</v>
      </c>
      <c r="I31" s="108">
        <f t="shared" si="26"/>
        <v>3825</v>
      </c>
      <c r="J31" s="108">
        <f t="shared" ref="J31" si="27">SUM(J32+J58)</f>
        <v>0</v>
      </c>
      <c r="K31" s="108">
        <f t="shared" si="26"/>
        <v>0</v>
      </c>
      <c r="L31" s="108">
        <f t="shared" si="26"/>
        <v>0</v>
      </c>
      <c r="M31" s="108">
        <f t="shared" si="26"/>
        <v>0</v>
      </c>
      <c r="N31" s="108">
        <f t="shared" si="26"/>
        <v>0</v>
      </c>
      <c r="O31" s="3"/>
      <c r="P31" s="24"/>
      <c r="Q31" s="3"/>
      <c r="R31" s="3"/>
      <c r="S31" s="3"/>
      <c r="T31" s="3"/>
    </row>
    <row r="32" spans="1:21">
      <c r="A32" s="70">
        <v>32</v>
      </c>
      <c r="B32" s="67" t="s">
        <v>22</v>
      </c>
      <c r="C32" s="83">
        <v>82153</v>
      </c>
      <c r="D32" s="83">
        <f>SUM(D33+D38+D44+D52)</f>
        <v>609400</v>
      </c>
      <c r="E32" s="108">
        <f t="shared" ref="E32:N32" si="28">SUM(E33+E38+E44+E52)</f>
        <v>11240</v>
      </c>
      <c r="F32" s="108">
        <f t="shared" si="28"/>
        <v>5000</v>
      </c>
      <c r="G32" s="108">
        <f t="shared" si="28"/>
        <v>63847.5</v>
      </c>
      <c r="H32" s="108">
        <f t="shared" si="28"/>
        <v>0</v>
      </c>
      <c r="I32" s="108">
        <f t="shared" si="28"/>
        <v>3825</v>
      </c>
      <c r="J32" s="108">
        <f t="shared" ref="J32" si="29">SUM(J33+J38+J44+J52)</f>
        <v>0</v>
      </c>
      <c r="K32" s="108">
        <f t="shared" si="28"/>
        <v>0</v>
      </c>
      <c r="L32" s="108">
        <f t="shared" si="28"/>
        <v>0</v>
      </c>
      <c r="M32" s="108">
        <f t="shared" si="28"/>
        <v>0</v>
      </c>
      <c r="N32" s="108">
        <f t="shared" si="28"/>
        <v>0</v>
      </c>
      <c r="O32" s="23"/>
      <c r="P32" s="24"/>
      <c r="Q32" s="3"/>
      <c r="R32" s="3"/>
      <c r="S32" s="3"/>
      <c r="T32" s="3"/>
    </row>
    <row r="33" spans="1:20">
      <c r="A33" s="70">
        <v>321</v>
      </c>
      <c r="B33" s="67" t="s">
        <v>100</v>
      </c>
      <c r="C33" s="83">
        <f>SUM(C34+C35+C36)</f>
        <v>321150</v>
      </c>
      <c r="D33" s="83">
        <f>SUM(D34+D35+D36)</f>
        <v>321150</v>
      </c>
      <c r="E33" s="108">
        <f t="shared" ref="E33:N33" si="30">SUM(E34:E37)</f>
        <v>2240</v>
      </c>
      <c r="F33" s="108">
        <f t="shared" si="30"/>
        <v>0</v>
      </c>
      <c r="G33" s="108">
        <f>SUM(G34:G37)</f>
        <v>15000</v>
      </c>
      <c r="H33" s="108">
        <f t="shared" si="30"/>
        <v>0</v>
      </c>
      <c r="I33" s="108">
        <f t="shared" si="30"/>
        <v>0</v>
      </c>
      <c r="J33" s="108">
        <f t="shared" ref="J33" si="31">SUM(J34:J37)</f>
        <v>0</v>
      </c>
      <c r="K33" s="108">
        <f t="shared" si="30"/>
        <v>0</v>
      </c>
      <c r="L33" s="108">
        <f t="shared" si="30"/>
        <v>0</v>
      </c>
      <c r="M33" s="108">
        <f t="shared" si="30"/>
        <v>0</v>
      </c>
      <c r="N33" s="108">
        <f t="shared" si="30"/>
        <v>0</v>
      </c>
      <c r="O33" s="23"/>
      <c r="P33" s="24"/>
      <c r="Q33" s="3"/>
      <c r="R33" s="3"/>
      <c r="S33" s="3"/>
      <c r="T33" s="3"/>
    </row>
    <row r="34" spans="1:20">
      <c r="A34" s="71">
        <v>3211</v>
      </c>
      <c r="B34" s="69" t="s">
        <v>35</v>
      </c>
      <c r="C34" s="77">
        <v>30689</v>
      </c>
      <c r="D34" s="77">
        <v>30689</v>
      </c>
      <c r="E34" s="104">
        <v>2240</v>
      </c>
      <c r="F34" s="104">
        <v>0</v>
      </c>
      <c r="G34" s="104">
        <v>15000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3"/>
      <c r="P34" s="24"/>
      <c r="Q34" s="3"/>
      <c r="R34" s="3"/>
      <c r="S34" s="3"/>
      <c r="T34" s="3"/>
    </row>
    <row r="35" spans="1:20" s="4" customFormat="1">
      <c r="A35" s="71">
        <v>3212</v>
      </c>
      <c r="B35" s="69" t="s">
        <v>101</v>
      </c>
      <c r="C35" s="77">
        <v>287961</v>
      </c>
      <c r="D35" s="77">
        <v>287961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P35" s="24"/>
    </row>
    <row r="36" spans="1:20">
      <c r="A36" s="71">
        <v>3213</v>
      </c>
      <c r="B36" s="69" t="s">
        <v>36</v>
      </c>
      <c r="C36" s="77">
        <v>2500</v>
      </c>
      <c r="D36" s="77">
        <v>2500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3"/>
      <c r="P36" s="24"/>
      <c r="Q36" s="3"/>
      <c r="R36" s="3"/>
      <c r="S36" s="3"/>
      <c r="T36" s="3"/>
    </row>
    <row r="37" spans="1:20">
      <c r="A37" s="71">
        <v>3214</v>
      </c>
      <c r="B37" s="69" t="s">
        <v>37</v>
      </c>
      <c r="C37" s="77">
        <v>0</v>
      </c>
      <c r="D37" s="77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3"/>
      <c r="P37" s="24"/>
      <c r="Q37" s="3"/>
      <c r="R37" s="3"/>
      <c r="S37" s="3"/>
      <c r="T37" s="3"/>
    </row>
    <row r="38" spans="1:20">
      <c r="A38" s="70">
        <v>322</v>
      </c>
      <c r="B38" s="67" t="s">
        <v>23</v>
      </c>
      <c r="C38" s="83">
        <f>SUM(C39+C40+C41+C42+C43)</f>
        <v>225285</v>
      </c>
      <c r="D38" s="83">
        <f>SUM(D39+D40+D41+D42+D43)</f>
        <v>223500</v>
      </c>
      <c r="E38" s="108">
        <f t="shared" ref="E38:N38" si="32">SUM(E39:E43)</f>
        <v>8000</v>
      </c>
      <c r="F38" s="108">
        <f t="shared" si="32"/>
        <v>5000</v>
      </c>
      <c r="G38" s="108">
        <f>SUM(G39:G43)</f>
        <v>6785</v>
      </c>
      <c r="H38" s="108">
        <f t="shared" si="32"/>
        <v>0</v>
      </c>
      <c r="I38" s="108">
        <f t="shared" si="32"/>
        <v>3825</v>
      </c>
      <c r="J38" s="108">
        <f t="shared" ref="J38" si="33">SUM(J39:J43)</f>
        <v>0</v>
      </c>
      <c r="K38" s="108">
        <f t="shared" si="32"/>
        <v>0</v>
      </c>
      <c r="L38" s="108">
        <f t="shared" si="32"/>
        <v>0</v>
      </c>
      <c r="M38" s="108">
        <f t="shared" si="32"/>
        <v>0</v>
      </c>
      <c r="N38" s="108">
        <f t="shared" si="32"/>
        <v>0</v>
      </c>
      <c r="O38" s="3"/>
      <c r="P38" s="24"/>
      <c r="Q38" s="3"/>
      <c r="R38" s="3"/>
      <c r="S38" s="3"/>
      <c r="T38" s="3"/>
    </row>
    <row r="39" spans="1:20">
      <c r="A39" s="71">
        <v>3221</v>
      </c>
      <c r="B39" s="69" t="s">
        <v>38</v>
      </c>
      <c r="C39" s="77">
        <v>60328</v>
      </c>
      <c r="D39" s="77">
        <v>60328</v>
      </c>
      <c r="E39" s="104">
        <v>8000</v>
      </c>
      <c r="F39" s="104">
        <v>5000</v>
      </c>
      <c r="G39" s="104">
        <v>5000</v>
      </c>
      <c r="H39" s="104">
        <v>0</v>
      </c>
      <c r="I39" s="104">
        <v>3825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3"/>
      <c r="P39" s="24"/>
      <c r="Q39" s="3"/>
      <c r="R39" s="3"/>
      <c r="S39" s="3"/>
      <c r="T39" s="3"/>
    </row>
    <row r="40" spans="1:20">
      <c r="A40" s="71">
        <v>3222</v>
      </c>
      <c r="B40" s="69" t="s">
        <v>85</v>
      </c>
      <c r="C40" s="77">
        <v>1112</v>
      </c>
      <c r="D40" s="77">
        <v>1112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3"/>
      <c r="P40" s="24"/>
      <c r="Q40" s="3"/>
      <c r="R40" s="3"/>
      <c r="S40" s="3"/>
      <c r="T40" s="3"/>
    </row>
    <row r="41" spans="1:20" s="4" customFormat="1">
      <c r="A41" s="71">
        <v>3223</v>
      </c>
      <c r="B41" s="69" t="s">
        <v>39</v>
      </c>
      <c r="C41" s="77">
        <v>153458</v>
      </c>
      <c r="D41" s="77">
        <v>153458</v>
      </c>
      <c r="E41" s="104">
        <v>0</v>
      </c>
      <c r="F41" s="104">
        <v>0</v>
      </c>
      <c r="G41" s="104">
        <v>0</v>
      </c>
      <c r="H41" s="104">
        <v>0</v>
      </c>
      <c r="I41" s="104">
        <v>0</v>
      </c>
      <c r="J41" s="104">
        <v>0</v>
      </c>
      <c r="K41" s="104">
        <v>0</v>
      </c>
      <c r="L41" s="104">
        <v>0</v>
      </c>
      <c r="M41" s="104">
        <v>0</v>
      </c>
      <c r="N41" s="104">
        <v>0</v>
      </c>
      <c r="P41" s="24"/>
    </row>
    <row r="42" spans="1:20" ht="12.75" customHeight="1">
      <c r="A42" s="71">
        <v>3225</v>
      </c>
      <c r="B42" s="69" t="s">
        <v>41</v>
      </c>
      <c r="C42" s="77">
        <v>8245</v>
      </c>
      <c r="D42" s="77">
        <v>6460</v>
      </c>
      <c r="E42" s="104">
        <v>0</v>
      </c>
      <c r="F42" s="104">
        <v>0</v>
      </c>
      <c r="G42" s="104">
        <v>1785</v>
      </c>
      <c r="H42" s="104">
        <v>0</v>
      </c>
      <c r="I42" s="104">
        <v>0</v>
      </c>
      <c r="J42" s="104">
        <v>0</v>
      </c>
      <c r="K42" s="104">
        <v>0</v>
      </c>
      <c r="L42" s="104">
        <v>0</v>
      </c>
      <c r="M42" s="104">
        <v>0</v>
      </c>
      <c r="N42" s="104">
        <v>0</v>
      </c>
      <c r="O42" s="3"/>
      <c r="P42" s="24"/>
      <c r="Q42" s="3"/>
      <c r="R42" s="3"/>
      <c r="S42" s="3"/>
      <c r="T42" s="3"/>
    </row>
    <row r="43" spans="1:20" s="4" customFormat="1">
      <c r="A43" s="71">
        <v>3227</v>
      </c>
      <c r="B43" s="69" t="s">
        <v>42</v>
      </c>
      <c r="C43" s="77">
        <v>2142</v>
      </c>
      <c r="D43" s="77">
        <v>2142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P43" s="24"/>
    </row>
    <row r="44" spans="1:20" s="4" customFormat="1" ht="12.75" customHeight="1">
      <c r="A44" s="70">
        <v>323</v>
      </c>
      <c r="B44" s="67" t="s">
        <v>24</v>
      </c>
      <c r="C44" s="83">
        <f>SUM(C45+C46+C47+C48+C49+C50+C51)</f>
        <v>62750</v>
      </c>
      <c r="D44" s="83">
        <f>SUM(D45+D46+D47+D48+D49+D50+D51)</f>
        <v>61750</v>
      </c>
      <c r="E44" s="108">
        <f t="shared" ref="E44:N44" si="34">SUM(E45:E51)</f>
        <v>1000</v>
      </c>
      <c r="F44" s="108">
        <f t="shared" si="34"/>
        <v>0</v>
      </c>
      <c r="G44" s="108">
        <v>0</v>
      </c>
      <c r="H44" s="108">
        <f t="shared" si="34"/>
        <v>0</v>
      </c>
      <c r="I44" s="108">
        <f t="shared" si="34"/>
        <v>0</v>
      </c>
      <c r="J44" s="108">
        <f t="shared" ref="J44" si="35">SUM(J45:J51)</f>
        <v>0</v>
      </c>
      <c r="K44" s="108">
        <f t="shared" si="34"/>
        <v>0</v>
      </c>
      <c r="L44" s="108">
        <f t="shared" si="34"/>
        <v>0</v>
      </c>
      <c r="M44" s="108">
        <f t="shared" si="34"/>
        <v>0</v>
      </c>
      <c r="N44" s="108">
        <f t="shared" si="34"/>
        <v>0</v>
      </c>
      <c r="P44" s="24"/>
    </row>
    <row r="45" spans="1:20">
      <c r="A45" s="71">
        <v>3231</v>
      </c>
      <c r="B45" s="69" t="s">
        <v>70</v>
      </c>
      <c r="C45" s="77">
        <v>12470</v>
      </c>
      <c r="D45" s="77">
        <v>11470</v>
      </c>
      <c r="E45" s="104">
        <v>1000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4">
        <v>0</v>
      </c>
      <c r="N45" s="104">
        <v>0</v>
      </c>
      <c r="O45" s="3"/>
      <c r="P45" s="24"/>
      <c r="Q45" s="3"/>
      <c r="R45" s="3"/>
      <c r="S45" s="3"/>
      <c r="T45" s="3"/>
    </row>
    <row r="46" spans="1:20">
      <c r="A46" s="71">
        <v>3233</v>
      </c>
      <c r="B46" s="69" t="s">
        <v>82</v>
      </c>
      <c r="C46" s="77">
        <v>4884</v>
      </c>
      <c r="D46" s="77">
        <v>4884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</v>
      </c>
      <c r="N46" s="104">
        <v>0</v>
      </c>
      <c r="O46" s="3"/>
      <c r="P46" s="24"/>
      <c r="Q46" s="3"/>
      <c r="R46" s="3"/>
      <c r="S46" s="3"/>
      <c r="T46" s="3"/>
    </row>
    <row r="47" spans="1:20" ht="12.75" customHeight="1">
      <c r="A47" s="71">
        <v>3234</v>
      </c>
      <c r="B47" s="69" t="s">
        <v>44</v>
      </c>
      <c r="C47" s="77">
        <v>14429</v>
      </c>
      <c r="D47" s="77">
        <v>14429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4">
        <v>0</v>
      </c>
      <c r="O47" s="3"/>
      <c r="P47" s="24"/>
      <c r="Q47" s="3"/>
      <c r="R47" s="3"/>
      <c r="S47" s="3"/>
      <c r="T47" s="3"/>
    </row>
    <row r="48" spans="1:20" s="4" customFormat="1" ht="12.75" customHeight="1">
      <c r="A48" s="71">
        <v>3235</v>
      </c>
      <c r="B48" s="69" t="s">
        <v>83</v>
      </c>
      <c r="C48" s="77">
        <v>5414</v>
      </c>
      <c r="D48" s="77">
        <v>5414</v>
      </c>
      <c r="E48" s="104">
        <v>0</v>
      </c>
      <c r="F48" s="104">
        <v>0</v>
      </c>
      <c r="G48" s="104">
        <v>0</v>
      </c>
      <c r="H48" s="104">
        <v>0</v>
      </c>
      <c r="I48" s="104">
        <v>0</v>
      </c>
      <c r="J48" s="104">
        <v>0</v>
      </c>
      <c r="K48" s="104">
        <v>0</v>
      </c>
      <c r="L48" s="104">
        <v>0</v>
      </c>
      <c r="M48" s="104">
        <v>0</v>
      </c>
      <c r="N48" s="104">
        <v>0</v>
      </c>
      <c r="P48" s="24"/>
    </row>
    <row r="49" spans="1:20" s="4" customFormat="1" ht="26.4">
      <c r="A49" s="71">
        <v>3236</v>
      </c>
      <c r="B49" s="69" t="s">
        <v>104</v>
      </c>
      <c r="C49" s="77">
        <v>14308</v>
      </c>
      <c r="D49" s="77">
        <v>14308</v>
      </c>
      <c r="E49" s="104">
        <v>0</v>
      </c>
      <c r="F49" s="104">
        <v>0</v>
      </c>
      <c r="G49" s="104">
        <v>0</v>
      </c>
      <c r="H49" s="104">
        <v>0</v>
      </c>
      <c r="I49" s="104">
        <v>0</v>
      </c>
      <c r="J49" s="104">
        <v>0</v>
      </c>
      <c r="K49" s="104">
        <v>0</v>
      </c>
      <c r="L49" s="104">
        <v>0</v>
      </c>
      <c r="M49" s="104">
        <v>0</v>
      </c>
      <c r="N49" s="104">
        <v>0</v>
      </c>
      <c r="P49" s="24"/>
    </row>
    <row r="50" spans="1:20" s="4" customFormat="1" ht="12.75" customHeight="1">
      <c r="A50" s="71">
        <v>3238</v>
      </c>
      <c r="B50" s="69" t="s">
        <v>45</v>
      </c>
      <c r="C50" s="77">
        <v>10155</v>
      </c>
      <c r="D50" s="77">
        <v>10155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P50" s="24"/>
    </row>
    <row r="51" spans="1:20">
      <c r="A51" s="71">
        <v>3239</v>
      </c>
      <c r="B51" s="69" t="s">
        <v>46</v>
      </c>
      <c r="C51" s="77">
        <v>1090</v>
      </c>
      <c r="D51" s="77">
        <v>1090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3"/>
      <c r="P51" s="24"/>
      <c r="Q51" s="3"/>
      <c r="R51" s="3"/>
      <c r="S51" s="3"/>
      <c r="T51" s="3"/>
    </row>
    <row r="52" spans="1:20">
      <c r="A52" s="70">
        <v>329</v>
      </c>
      <c r="B52" s="67" t="s">
        <v>25</v>
      </c>
      <c r="C52" s="83">
        <f>SUM(C53+C54+C55+C56+C57)</f>
        <v>45062.5</v>
      </c>
      <c r="D52" s="83">
        <f>SUM(D54+D55+D56+D57)</f>
        <v>3000</v>
      </c>
      <c r="E52" s="108">
        <f t="shared" ref="E52:N52" si="36">SUM(E53:E57)</f>
        <v>0</v>
      </c>
      <c r="F52" s="108">
        <f t="shared" si="36"/>
        <v>0</v>
      </c>
      <c r="G52" s="108">
        <f>SUM(G53:G57)</f>
        <v>42062.5</v>
      </c>
      <c r="H52" s="108">
        <f t="shared" si="36"/>
        <v>0</v>
      </c>
      <c r="I52" s="108">
        <f t="shared" si="36"/>
        <v>0</v>
      </c>
      <c r="J52" s="108">
        <f t="shared" ref="J52" si="37">SUM(J53:J57)</f>
        <v>0</v>
      </c>
      <c r="K52" s="108">
        <f t="shared" si="36"/>
        <v>0</v>
      </c>
      <c r="L52" s="108">
        <f t="shared" si="36"/>
        <v>0</v>
      </c>
      <c r="M52" s="108">
        <f t="shared" si="36"/>
        <v>0</v>
      </c>
      <c r="N52" s="108">
        <f t="shared" si="36"/>
        <v>0</v>
      </c>
      <c r="O52" s="3"/>
      <c r="P52" s="24"/>
      <c r="Q52" s="3"/>
      <c r="R52" s="3"/>
      <c r="S52" s="3"/>
      <c r="T52" s="3"/>
    </row>
    <row r="53" spans="1:20">
      <c r="A53" s="71">
        <v>3292</v>
      </c>
      <c r="B53" s="69" t="s">
        <v>84</v>
      </c>
      <c r="C53" s="77">
        <v>10650</v>
      </c>
      <c r="D53" s="77">
        <v>0</v>
      </c>
      <c r="E53" s="104">
        <v>0</v>
      </c>
      <c r="F53" s="104">
        <v>0</v>
      </c>
      <c r="G53" s="104">
        <v>10650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3"/>
      <c r="P53" s="24"/>
      <c r="Q53" s="3"/>
      <c r="R53" s="3"/>
      <c r="S53" s="3"/>
      <c r="T53" s="3"/>
    </row>
    <row r="54" spans="1:20">
      <c r="A54" s="71">
        <v>3293</v>
      </c>
      <c r="B54" s="69" t="s">
        <v>47</v>
      </c>
      <c r="C54" s="77">
        <v>13687</v>
      </c>
      <c r="D54" s="77">
        <v>1687</v>
      </c>
      <c r="E54" s="104">
        <v>0</v>
      </c>
      <c r="F54" s="104">
        <v>0</v>
      </c>
      <c r="G54" s="104">
        <v>12000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3"/>
      <c r="P54" s="24"/>
      <c r="Q54" s="3"/>
      <c r="R54" s="3"/>
      <c r="S54" s="3"/>
      <c r="T54" s="3"/>
    </row>
    <row r="55" spans="1:20" s="4" customFormat="1">
      <c r="A55" s="71">
        <v>3294</v>
      </c>
      <c r="B55" s="69" t="s">
        <v>48</v>
      </c>
      <c r="C55" s="77">
        <v>100</v>
      </c>
      <c r="D55" s="77">
        <v>100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P55" s="24"/>
    </row>
    <row r="56" spans="1:20" s="4" customFormat="1">
      <c r="A56" s="71">
        <v>3295</v>
      </c>
      <c r="B56" s="69" t="s">
        <v>72</v>
      </c>
      <c r="C56" s="77">
        <v>713</v>
      </c>
      <c r="D56" s="77">
        <v>713</v>
      </c>
      <c r="E56" s="104">
        <v>0</v>
      </c>
      <c r="F56" s="104">
        <v>0</v>
      </c>
      <c r="G56" s="104">
        <v>0</v>
      </c>
      <c r="H56" s="104">
        <v>0</v>
      </c>
      <c r="I56" s="104">
        <v>0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P56" s="24"/>
    </row>
    <row r="57" spans="1:20" s="4" customFormat="1">
      <c r="A57" s="71">
        <v>3299</v>
      </c>
      <c r="B57" s="69" t="s">
        <v>25</v>
      </c>
      <c r="C57" s="77">
        <v>19912.5</v>
      </c>
      <c r="D57" s="77">
        <v>500</v>
      </c>
      <c r="E57" s="104">
        <v>0</v>
      </c>
      <c r="F57" s="104">
        <v>0</v>
      </c>
      <c r="G57" s="104">
        <v>19412.5</v>
      </c>
      <c r="H57" s="104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P57" s="24"/>
    </row>
    <row r="58" spans="1:20" s="4" customFormat="1">
      <c r="A58" s="70">
        <v>34</v>
      </c>
      <c r="B58" s="67" t="s">
        <v>49</v>
      </c>
      <c r="C58" s="83">
        <f>C59</f>
        <v>7500</v>
      </c>
      <c r="D58" s="83">
        <f>D59</f>
        <v>7500</v>
      </c>
      <c r="E58" s="103">
        <f t="shared" ref="E58:N58" si="38">E59</f>
        <v>0</v>
      </c>
      <c r="F58" s="103">
        <f t="shared" si="38"/>
        <v>0</v>
      </c>
      <c r="G58" s="103">
        <v>0</v>
      </c>
      <c r="H58" s="103">
        <f t="shared" si="38"/>
        <v>0</v>
      </c>
      <c r="I58" s="103">
        <f t="shared" si="38"/>
        <v>0</v>
      </c>
      <c r="J58" s="103">
        <v>0</v>
      </c>
      <c r="K58" s="103">
        <v>0</v>
      </c>
      <c r="L58" s="103">
        <v>0</v>
      </c>
      <c r="M58" s="103">
        <f t="shared" si="38"/>
        <v>0</v>
      </c>
      <c r="N58" s="103">
        <f t="shared" si="38"/>
        <v>0</v>
      </c>
      <c r="P58" s="24"/>
    </row>
    <row r="59" spans="1:20">
      <c r="A59" s="70">
        <v>343</v>
      </c>
      <c r="B59" s="75" t="s">
        <v>26</v>
      </c>
      <c r="C59" s="83">
        <f>C60</f>
        <v>7500</v>
      </c>
      <c r="D59" s="83">
        <f>D60</f>
        <v>7500</v>
      </c>
      <c r="E59" s="103">
        <f t="shared" ref="E59:N59" si="39">E60</f>
        <v>0</v>
      </c>
      <c r="F59" s="103">
        <f t="shared" si="39"/>
        <v>0</v>
      </c>
      <c r="G59" s="103">
        <v>0</v>
      </c>
      <c r="H59" s="103">
        <f t="shared" si="39"/>
        <v>0</v>
      </c>
      <c r="I59" s="103">
        <f t="shared" si="39"/>
        <v>0</v>
      </c>
      <c r="J59" s="103">
        <v>0</v>
      </c>
      <c r="K59" s="103">
        <v>0</v>
      </c>
      <c r="L59" s="103">
        <v>0</v>
      </c>
      <c r="M59" s="103">
        <f t="shared" si="39"/>
        <v>0</v>
      </c>
      <c r="N59" s="103">
        <f t="shared" si="39"/>
        <v>0</v>
      </c>
      <c r="O59" s="3"/>
      <c r="P59" s="24"/>
      <c r="Q59" s="3"/>
      <c r="R59" s="3"/>
      <c r="S59" s="3"/>
      <c r="T59" s="3"/>
    </row>
    <row r="60" spans="1:20" s="4" customFormat="1">
      <c r="A60" s="76">
        <v>3431</v>
      </c>
      <c r="B60" s="77" t="s">
        <v>50</v>
      </c>
      <c r="C60" s="77">
        <v>7500</v>
      </c>
      <c r="D60" s="77">
        <v>7500</v>
      </c>
      <c r="E60" s="109">
        <v>0</v>
      </c>
      <c r="F60" s="109">
        <v>0</v>
      </c>
      <c r="G60" s="109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0</v>
      </c>
      <c r="M60" s="109">
        <v>0</v>
      </c>
      <c r="N60" s="109">
        <v>0</v>
      </c>
      <c r="P60" s="24"/>
    </row>
    <row r="61" spans="1:20">
      <c r="A61" s="76"/>
      <c r="B61" s="77"/>
      <c r="C61" s="77"/>
      <c r="D61" s="77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3"/>
      <c r="P61" s="24"/>
      <c r="Q61" s="3"/>
      <c r="R61" s="3"/>
      <c r="S61" s="3"/>
      <c r="T61" s="3"/>
    </row>
    <row r="62" spans="1:20">
      <c r="A62" s="76"/>
      <c r="B62" s="77"/>
      <c r="C62" s="77"/>
      <c r="D62" s="77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3"/>
      <c r="P62" s="24"/>
      <c r="Q62" s="3"/>
      <c r="R62" s="3"/>
      <c r="S62" s="3"/>
      <c r="T62" s="3"/>
    </row>
    <row r="63" spans="1:20" ht="26.4">
      <c r="A63" s="89" t="s">
        <v>102</v>
      </c>
      <c r="B63" s="90" t="s">
        <v>103</v>
      </c>
      <c r="C63" s="118">
        <f>C64</f>
        <v>60682</v>
      </c>
      <c r="D63" s="118">
        <f>D64</f>
        <v>60682</v>
      </c>
      <c r="E63" s="107">
        <v>0</v>
      </c>
      <c r="F63" s="107">
        <v>0</v>
      </c>
      <c r="G63" s="107">
        <v>0</v>
      </c>
      <c r="H63" s="107">
        <v>0</v>
      </c>
      <c r="I63" s="107">
        <v>0</v>
      </c>
      <c r="J63" s="107">
        <v>0</v>
      </c>
      <c r="K63" s="107">
        <v>0</v>
      </c>
      <c r="L63" s="107">
        <v>0</v>
      </c>
      <c r="M63" s="107">
        <v>0</v>
      </c>
      <c r="N63" s="107">
        <v>0</v>
      </c>
      <c r="O63" s="3"/>
      <c r="P63" s="24"/>
      <c r="Q63" s="3"/>
      <c r="R63" s="3"/>
      <c r="S63" s="3"/>
      <c r="T63" s="3"/>
    </row>
    <row r="64" spans="1:20">
      <c r="A64" s="78">
        <v>3</v>
      </c>
      <c r="B64" s="79" t="s">
        <v>19</v>
      </c>
      <c r="C64" s="121">
        <f>C65</f>
        <v>60682</v>
      </c>
      <c r="D64" s="121">
        <f>D65</f>
        <v>60682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  <c r="J64" s="108">
        <v>0</v>
      </c>
      <c r="K64" s="108">
        <v>0</v>
      </c>
      <c r="L64" s="108">
        <v>0</v>
      </c>
      <c r="M64" s="108">
        <v>0</v>
      </c>
      <c r="N64" s="108">
        <v>0</v>
      </c>
      <c r="O64" s="3"/>
      <c r="P64" s="24"/>
      <c r="Q64" s="3"/>
      <c r="R64" s="3"/>
      <c r="S64" s="3"/>
      <c r="T64" s="3"/>
    </row>
    <row r="65" spans="1:20">
      <c r="A65" s="78">
        <v>32</v>
      </c>
      <c r="B65" s="67" t="s">
        <v>22</v>
      </c>
      <c r="C65" s="83">
        <f>C66+C68</f>
        <v>60682</v>
      </c>
      <c r="D65" s="83">
        <f>D66+D68</f>
        <v>60682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3"/>
      <c r="P65" s="24"/>
      <c r="Q65" s="3"/>
      <c r="R65" s="3"/>
      <c r="S65" s="3"/>
      <c r="T65" s="3"/>
    </row>
    <row r="66" spans="1:20">
      <c r="A66" s="70">
        <v>322</v>
      </c>
      <c r="B66" s="67" t="s">
        <v>23</v>
      </c>
      <c r="C66" s="83">
        <f>C67</f>
        <v>35682</v>
      </c>
      <c r="D66" s="83">
        <f>D67</f>
        <v>35682</v>
      </c>
      <c r="E66" s="103">
        <v>0</v>
      </c>
      <c r="F66" s="103">
        <v>0</v>
      </c>
      <c r="G66" s="103">
        <v>0</v>
      </c>
      <c r="H66" s="103">
        <v>0</v>
      </c>
      <c r="I66" s="103">
        <v>0</v>
      </c>
      <c r="J66" s="103">
        <v>0</v>
      </c>
      <c r="K66" s="103">
        <v>0</v>
      </c>
      <c r="L66" s="103">
        <v>0</v>
      </c>
      <c r="M66" s="103">
        <v>0</v>
      </c>
      <c r="N66" s="103">
        <v>0</v>
      </c>
      <c r="O66" s="3"/>
      <c r="P66" s="24"/>
      <c r="Q66" s="3"/>
      <c r="R66" s="3"/>
      <c r="S66" s="3"/>
      <c r="T66" s="3"/>
    </row>
    <row r="67" spans="1:20">
      <c r="A67" s="71">
        <v>3224</v>
      </c>
      <c r="B67" s="69" t="s">
        <v>40</v>
      </c>
      <c r="C67" s="77">
        <v>35682</v>
      </c>
      <c r="D67" s="77">
        <v>35682</v>
      </c>
      <c r="E67" s="104">
        <v>0</v>
      </c>
      <c r="F67" s="104">
        <v>0</v>
      </c>
      <c r="G67" s="104">
        <v>0</v>
      </c>
      <c r="H67" s="104">
        <v>0</v>
      </c>
      <c r="I67" s="104">
        <v>0</v>
      </c>
      <c r="J67" s="104">
        <v>0</v>
      </c>
      <c r="K67" s="104">
        <v>0</v>
      </c>
      <c r="L67" s="104">
        <v>0</v>
      </c>
      <c r="M67" s="104">
        <v>0</v>
      </c>
      <c r="N67" s="104">
        <v>0</v>
      </c>
      <c r="O67" s="3"/>
      <c r="P67" s="24"/>
      <c r="Q67" s="3"/>
      <c r="R67" s="3"/>
      <c r="S67" s="3"/>
      <c r="T67" s="3"/>
    </row>
    <row r="68" spans="1:20">
      <c r="A68" s="70">
        <v>323</v>
      </c>
      <c r="B68" s="67" t="s">
        <v>24</v>
      </c>
      <c r="C68" s="83">
        <f>SUM(C69+C70)</f>
        <v>25000</v>
      </c>
      <c r="D68" s="83">
        <f>SUM(D69+D70)</f>
        <v>25000</v>
      </c>
      <c r="E68" s="103">
        <v>0</v>
      </c>
      <c r="F68" s="103">
        <v>0</v>
      </c>
      <c r="G68" s="103"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3"/>
      <c r="P68" s="24"/>
      <c r="Q68" s="3"/>
      <c r="R68" s="3"/>
      <c r="S68" s="3"/>
      <c r="T68" s="3"/>
    </row>
    <row r="69" spans="1:20">
      <c r="A69" s="71">
        <v>3232</v>
      </c>
      <c r="B69" s="69" t="s">
        <v>43</v>
      </c>
      <c r="C69" s="77">
        <v>20000</v>
      </c>
      <c r="D69" s="77">
        <v>20000</v>
      </c>
      <c r="E69" s="104">
        <v>0</v>
      </c>
      <c r="F69" s="104">
        <v>0</v>
      </c>
      <c r="G69" s="104">
        <v>0</v>
      </c>
      <c r="H69" s="104">
        <v>0</v>
      </c>
      <c r="I69" s="104">
        <v>0</v>
      </c>
      <c r="J69" s="104">
        <v>0</v>
      </c>
      <c r="K69" s="104">
        <v>0</v>
      </c>
      <c r="L69" s="104">
        <v>0</v>
      </c>
      <c r="M69" s="104">
        <v>0</v>
      </c>
      <c r="N69" s="104">
        <v>0</v>
      </c>
      <c r="O69" s="3"/>
      <c r="P69" s="24"/>
      <c r="Q69" s="3"/>
      <c r="R69" s="3"/>
      <c r="S69" s="3"/>
      <c r="T69" s="3"/>
    </row>
    <row r="70" spans="1:20">
      <c r="A70" s="76">
        <v>3237</v>
      </c>
      <c r="B70" s="77" t="s">
        <v>108</v>
      </c>
      <c r="C70" s="77">
        <v>5000</v>
      </c>
      <c r="D70" s="77">
        <v>5000</v>
      </c>
      <c r="E70" s="109">
        <v>0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09">
        <v>0</v>
      </c>
      <c r="L70" s="109">
        <v>0</v>
      </c>
      <c r="M70" s="109">
        <v>0</v>
      </c>
      <c r="N70" s="109">
        <v>0</v>
      </c>
      <c r="O70" s="3"/>
      <c r="P70" s="24"/>
      <c r="Q70" s="3"/>
      <c r="R70" s="3"/>
      <c r="S70" s="3"/>
      <c r="T70" s="3"/>
    </row>
    <row r="71" spans="1:20">
      <c r="A71" s="76"/>
      <c r="B71" s="77"/>
      <c r="C71" s="77"/>
      <c r="D71" s="77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3"/>
      <c r="P71" s="24"/>
      <c r="Q71" s="3"/>
      <c r="R71" s="3"/>
      <c r="S71" s="3"/>
      <c r="T71" s="3"/>
    </row>
    <row r="72" spans="1:20">
      <c r="A72" s="72" t="s">
        <v>62</v>
      </c>
      <c r="B72" s="64" t="s">
        <v>63</v>
      </c>
      <c r="C72" s="120">
        <f>SUM(C73+C80+C86+C92+C98+C111+C117)</f>
        <v>145716</v>
      </c>
      <c r="D72" s="120">
        <f>SUM(D73+D80+D98)</f>
        <v>108928.04</v>
      </c>
      <c r="E72" s="101">
        <f t="shared" ref="E72:N72" si="40">SUM(E73+E80+E86+E92+E98+E111+E117)</f>
        <v>0</v>
      </c>
      <c r="F72" s="101">
        <f t="shared" si="40"/>
        <v>5000</v>
      </c>
      <c r="G72" s="101">
        <f t="shared" si="40"/>
        <v>11000</v>
      </c>
      <c r="H72" s="101">
        <f t="shared" si="40"/>
        <v>0</v>
      </c>
      <c r="I72" s="101">
        <f t="shared" si="40"/>
        <v>10000</v>
      </c>
      <c r="J72" s="101">
        <f t="shared" ref="J72" si="41">SUM(J73+J80+J86+J92+J98+J111+J117)</f>
        <v>0</v>
      </c>
      <c r="K72" s="101">
        <f t="shared" si="40"/>
        <v>200</v>
      </c>
      <c r="L72" s="101">
        <f t="shared" si="40"/>
        <v>10587.96</v>
      </c>
      <c r="M72" s="101">
        <f t="shared" si="40"/>
        <v>0</v>
      </c>
      <c r="N72" s="101">
        <f t="shared" si="40"/>
        <v>0</v>
      </c>
      <c r="O72" s="3"/>
      <c r="P72" s="24"/>
      <c r="Q72" s="3"/>
      <c r="R72" s="3"/>
      <c r="S72" s="3"/>
      <c r="T72" s="3"/>
    </row>
    <row r="73" spans="1:20" ht="26.4">
      <c r="A73" s="91" t="s">
        <v>64</v>
      </c>
      <c r="B73" s="92" t="s">
        <v>69</v>
      </c>
      <c r="C73" s="112">
        <f t="shared" ref="C73:D75" si="42">C74</f>
        <v>25582.959999999999</v>
      </c>
      <c r="D73" s="112">
        <f t="shared" si="42"/>
        <v>14995</v>
      </c>
      <c r="E73" s="107">
        <v>0</v>
      </c>
      <c r="F73" s="107">
        <v>0</v>
      </c>
      <c r="G73" s="107">
        <v>0</v>
      </c>
      <c r="H73" s="107">
        <v>0</v>
      </c>
      <c r="I73" s="107">
        <v>5000</v>
      </c>
      <c r="J73" s="107">
        <v>0</v>
      </c>
      <c r="K73" s="107">
        <v>0</v>
      </c>
      <c r="L73" s="107">
        <v>5587.96</v>
      </c>
      <c r="M73" s="107">
        <v>0</v>
      </c>
      <c r="N73" s="107">
        <v>0</v>
      </c>
      <c r="O73" s="3"/>
      <c r="P73" s="24"/>
      <c r="Q73" s="3"/>
      <c r="R73" s="3"/>
      <c r="S73" s="3"/>
      <c r="T73" s="3"/>
    </row>
    <row r="74" spans="1:20">
      <c r="A74" s="78">
        <v>3</v>
      </c>
      <c r="B74" s="79" t="s">
        <v>19</v>
      </c>
      <c r="C74" s="124">
        <f t="shared" si="42"/>
        <v>25582.959999999999</v>
      </c>
      <c r="D74" s="124">
        <f t="shared" si="42"/>
        <v>14995</v>
      </c>
      <c r="E74" s="102">
        <f t="shared" ref="E74:N74" si="43">E75</f>
        <v>0</v>
      </c>
      <c r="F74" s="102">
        <f t="shared" si="43"/>
        <v>0</v>
      </c>
      <c r="G74" s="102">
        <v>0</v>
      </c>
      <c r="H74" s="102">
        <v>0</v>
      </c>
      <c r="I74" s="102">
        <f t="shared" si="43"/>
        <v>5000</v>
      </c>
      <c r="J74" s="102">
        <f t="shared" si="43"/>
        <v>0</v>
      </c>
      <c r="K74" s="102">
        <f t="shared" si="43"/>
        <v>0</v>
      </c>
      <c r="L74" s="103">
        <v>5587.96</v>
      </c>
      <c r="M74" s="102">
        <f t="shared" si="43"/>
        <v>0</v>
      </c>
      <c r="N74" s="102">
        <f t="shared" si="43"/>
        <v>0</v>
      </c>
      <c r="O74" s="3"/>
      <c r="P74" s="24"/>
      <c r="Q74" s="3"/>
      <c r="R74" s="3"/>
      <c r="S74" s="3"/>
      <c r="T74" s="3"/>
    </row>
    <row r="75" spans="1:20">
      <c r="A75" s="78">
        <v>32</v>
      </c>
      <c r="B75" s="67" t="s">
        <v>22</v>
      </c>
      <c r="C75" s="67">
        <f t="shared" si="42"/>
        <v>25582.959999999999</v>
      </c>
      <c r="D75" s="67">
        <f t="shared" si="42"/>
        <v>14995</v>
      </c>
      <c r="E75" s="102">
        <f>E76</f>
        <v>0</v>
      </c>
      <c r="F75" s="102">
        <f>F76</f>
        <v>0</v>
      </c>
      <c r="G75" s="102">
        <v>0</v>
      </c>
      <c r="H75" s="102">
        <v>0</v>
      </c>
      <c r="I75" s="102">
        <f>I76</f>
        <v>5000</v>
      </c>
      <c r="J75" s="102">
        <f>J76</f>
        <v>0</v>
      </c>
      <c r="K75" s="102">
        <v>0</v>
      </c>
      <c r="L75" s="103">
        <v>5587.96</v>
      </c>
      <c r="M75" s="102">
        <f>M76</f>
        <v>0</v>
      </c>
      <c r="N75" s="102">
        <f>N76</f>
        <v>0</v>
      </c>
      <c r="O75" s="3"/>
      <c r="P75" s="24"/>
      <c r="Q75" s="3"/>
      <c r="R75" s="3"/>
      <c r="S75" s="3"/>
      <c r="T75" s="3"/>
    </row>
    <row r="76" spans="1:20">
      <c r="A76" s="78">
        <v>329</v>
      </c>
      <c r="B76" s="67" t="s">
        <v>25</v>
      </c>
      <c r="C76" s="67">
        <f>SUM(C77+C78)</f>
        <v>25582.959999999999</v>
      </c>
      <c r="D76" s="67">
        <f>SUM(D77+D78)</f>
        <v>14995</v>
      </c>
      <c r="E76" s="106">
        <f t="shared" ref="E76:N76" si="44">SUM(E77+E78)</f>
        <v>0</v>
      </c>
      <c r="F76" s="106">
        <f t="shared" si="44"/>
        <v>0</v>
      </c>
      <c r="G76" s="106">
        <f t="shared" si="44"/>
        <v>0</v>
      </c>
      <c r="H76" s="106">
        <f t="shared" si="44"/>
        <v>0</v>
      </c>
      <c r="I76" s="106">
        <f t="shared" si="44"/>
        <v>5000</v>
      </c>
      <c r="J76" s="106">
        <f t="shared" ref="J76" si="45">SUM(J77+J78)</f>
        <v>0</v>
      </c>
      <c r="K76" s="106">
        <f t="shared" si="44"/>
        <v>0</v>
      </c>
      <c r="L76" s="106">
        <f t="shared" si="44"/>
        <v>5587.96</v>
      </c>
      <c r="M76" s="106">
        <f t="shared" si="44"/>
        <v>0</v>
      </c>
      <c r="N76" s="106">
        <f t="shared" si="44"/>
        <v>0</v>
      </c>
      <c r="O76" s="3"/>
      <c r="P76" s="24"/>
      <c r="Q76" s="3"/>
      <c r="R76" s="3"/>
      <c r="S76" s="3"/>
      <c r="T76" s="3"/>
    </row>
    <row r="77" spans="1:20" s="50" customFormat="1" ht="26.4">
      <c r="A77" s="80">
        <v>3291</v>
      </c>
      <c r="B77" s="69" t="s">
        <v>121</v>
      </c>
      <c r="C77" s="69">
        <v>1311</v>
      </c>
      <c r="D77" s="69">
        <v>1311</v>
      </c>
      <c r="E77" s="103">
        <v>0</v>
      </c>
      <c r="F77" s="103">
        <v>0</v>
      </c>
      <c r="G77" s="103">
        <v>0</v>
      </c>
      <c r="H77" s="103">
        <v>0</v>
      </c>
      <c r="I77" s="103">
        <v>0</v>
      </c>
      <c r="J77" s="103">
        <v>0</v>
      </c>
      <c r="K77" s="103"/>
      <c r="L77" s="103">
        <v>0</v>
      </c>
      <c r="M77" s="103">
        <v>0</v>
      </c>
      <c r="N77" s="103">
        <v>0</v>
      </c>
      <c r="P77" s="24"/>
    </row>
    <row r="78" spans="1:20">
      <c r="A78" s="80">
        <v>3299</v>
      </c>
      <c r="B78" s="69" t="s">
        <v>25</v>
      </c>
      <c r="C78" s="69">
        <v>24271.96</v>
      </c>
      <c r="D78" s="69">
        <v>13684</v>
      </c>
      <c r="E78" s="104">
        <v>0</v>
      </c>
      <c r="F78" s="104">
        <v>0</v>
      </c>
      <c r="G78" s="104">
        <v>0</v>
      </c>
      <c r="H78" s="104">
        <v>0</v>
      </c>
      <c r="I78" s="104">
        <v>5000</v>
      </c>
      <c r="J78" s="104">
        <v>0</v>
      </c>
      <c r="K78" s="104">
        <v>0</v>
      </c>
      <c r="L78" s="104">
        <v>5587.96</v>
      </c>
      <c r="M78" s="104">
        <v>0</v>
      </c>
      <c r="N78" s="104">
        <v>0</v>
      </c>
      <c r="O78" s="3"/>
      <c r="P78" s="24"/>
      <c r="Q78" s="3"/>
      <c r="R78" s="3"/>
      <c r="S78" s="3"/>
      <c r="T78" s="3"/>
    </row>
    <row r="79" spans="1:20" s="50" customFormat="1">
      <c r="A79" s="81"/>
      <c r="B79" s="81"/>
      <c r="C79" s="117"/>
      <c r="D79" s="117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P79" s="24"/>
    </row>
    <row r="80" spans="1:20" s="50" customFormat="1" ht="26.4">
      <c r="A80" s="91" t="s">
        <v>105</v>
      </c>
      <c r="B80" s="92" t="s">
        <v>118</v>
      </c>
      <c r="C80" s="112">
        <f t="shared" ref="C80:D83" si="46">C81</f>
        <v>3500</v>
      </c>
      <c r="D80" s="112">
        <f t="shared" si="46"/>
        <v>3500</v>
      </c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P80" s="24"/>
    </row>
    <row r="81" spans="1:20" s="50" customFormat="1">
      <c r="A81" s="78">
        <v>3</v>
      </c>
      <c r="B81" s="79" t="s">
        <v>19</v>
      </c>
      <c r="C81" s="124">
        <f t="shared" si="46"/>
        <v>3500</v>
      </c>
      <c r="D81" s="124">
        <f t="shared" si="46"/>
        <v>3500</v>
      </c>
      <c r="E81" s="113">
        <v>0</v>
      </c>
      <c r="F81" s="113">
        <v>0</v>
      </c>
      <c r="G81" s="113">
        <v>0</v>
      </c>
      <c r="H81" s="113">
        <v>0</v>
      </c>
      <c r="I81" s="113">
        <v>0</v>
      </c>
      <c r="J81" s="113">
        <v>0</v>
      </c>
      <c r="K81" s="113">
        <v>0</v>
      </c>
      <c r="L81" s="113">
        <v>0</v>
      </c>
      <c r="M81" s="113">
        <v>0</v>
      </c>
      <c r="N81" s="113">
        <v>0</v>
      </c>
      <c r="P81" s="24"/>
    </row>
    <row r="82" spans="1:20" s="50" customFormat="1">
      <c r="A82" s="82">
        <v>37</v>
      </c>
      <c r="B82" s="83" t="s">
        <v>119</v>
      </c>
      <c r="C82" s="83">
        <f t="shared" si="46"/>
        <v>3500</v>
      </c>
      <c r="D82" s="83">
        <f t="shared" si="46"/>
        <v>3500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P82" s="24"/>
    </row>
    <row r="83" spans="1:20" s="50" customFormat="1">
      <c r="A83" s="82">
        <v>372</v>
      </c>
      <c r="B83" s="83" t="s">
        <v>120</v>
      </c>
      <c r="C83" s="83">
        <f t="shared" si="46"/>
        <v>3500</v>
      </c>
      <c r="D83" s="83">
        <f t="shared" si="46"/>
        <v>3500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P83" s="24"/>
    </row>
    <row r="84" spans="1:20" s="50" customFormat="1">
      <c r="A84" s="80">
        <v>37219</v>
      </c>
      <c r="B84" s="77" t="s">
        <v>120</v>
      </c>
      <c r="C84" s="69">
        <v>3500</v>
      </c>
      <c r="D84" s="69">
        <v>3500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0</v>
      </c>
      <c r="N84" s="69">
        <v>0</v>
      </c>
      <c r="P84" s="24"/>
    </row>
    <row r="85" spans="1:20" ht="26.25" customHeight="1">
      <c r="A85" s="80"/>
      <c r="B85" s="77"/>
      <c r="C85" s="110"/>
      <c r="D85" s="110"/>
      <c r="E85" s="114"/>
      <c r="F85" s="111"/>
      <c r="G85" s="111"/>
      <c r="H85" s="111"/>
      <c r="I85" s="111"/>
      <c r="J85" s="111"/>
      <c r="K85" s="111"/>
      <c r="L85" s="111"/>
      <c r="M85" s="111"/>
      <c r="N85" s="111"/>
      <c r="O85" s="3"/>
      <c r="P85" s="24"/>
      <c r="Q85" s="3"/>
      <c r="R85" s="3"/>
      <c r="S85" s="3"/>
      <c r="T85" s="3"/>
    </row>
    <row r="86" spans="1:20" ht="24.75" customHeight="1">
      <c r="A86" s="93" t="s">
        <v>68</v>
      </c>
      <c r="B86" s="73" t="s">
        <v>97</v>
      </c>
      <c r="C86" s="119">
        <f>C87</f>
        <v>10000</v>
      </c>
      <c r="D86" s="119">
        <v>0</v>
      </c>
      <c r="E86" s="107">
        <f t="shared" ref="E86:N89" si="47">E87</f>
        <v>0</v>
      </c>
      <c r="F86" s="107">
        <f t="shared" si="47"/>
        <v>0</v>
      </c>
      <c r="G86" s="107">
        <f t="shared" si="47"/>
        <v>0</v>
      </c>
      <c r="H86" s="107">
        <f t="shared" si="47"/>
        <v>0</v>
      </c>
      <c r="I86" s="107">
        <f t="shared" si="47"/>
        <v>5000</v>
      </c>
      <c r="J86" s="107">
        <f t="shared" si="47"/>
        <v>0</v>
      </c>
      <c r="K86" s="107">
        <v>0</v>
      </c>
      <c r="L86" s="107">
        <f t="shared" si="47"/>
        <v>5000</v>
      </c>
      <c r="M86" s="107">
        <f t="shared" si="47"/>
        <v>0</v>
      </c>
      <c r="N86" s="107">
        <f t="shared" si="47"/>
        <v>0</v>
      </c>
      <c r="O86" s="3"/>
      <c r="P86" s="24"/>
      <c r="Q86" s="3"/>
      <c r="R86" s="3"/>
      <c r="S86" s="3"/>
      <c r="T86" s="3"/>
    </row>
    <row r="87" spans="1:20" ht="24.75" customHeight="1">
      <c r="A87" s="78">
        <v>3</v>
      </c>
      <c r="B87" s="79" t="s">
        <v>19</v>
      </c>
      <c r="C87" s="124">
        <v>10000</v>
      </c>
      <c r="D87" s="124">
        <v>0</v>
      </c>
      <c r="E87" s="102">
        <f t="shared" si="47"/>
        <v>0</v>
      </c>
      <c r="F87" s="102">
        <f t="shared" si="47"/>
        <v>0</v>
      </c>
      <c r="G87" s="102">
        <f t="shared" si="47"/>
        <v>0</v>
      </c>
      <c r="H87" s="102">
        <f t="shared" si="47"/>
        <v>0</v>
      </c>
      <c r="I87" s="102">
        <f t="shared" si="47"/>
        <v>5000</v>
      </c>
      <c r="J87" s="102">
        <f t="shared" si="47"/>
        <v>0</v>
      </c>
      <c r="K87" s="102">
        <v>0</v>
      </c>
      <c r="L87" s="102">
        <f t="shared" si="47"/>
        <v>5000</v>
      </c>
      <c r="M87" s="102">
        <f t="shared" si="47"/>
        <v>0</v>
      </c>
      <c r="N87" s="102">
        <f t="shared" si="47"/>
        <v>0</v>
      </c>
      <c r="O87" s="3"/>
      <c r="P87" s="24"/>
      <c r="Q87" s="3"/>
      <c r="R87" s="3"/>
      <c r="S87" s="3"/>
      <c r="T87" s="3"/>
    </row>
    <row r="88" spans="1:20" s="4" customFormat="1" ht="27" customHeight="1">
      <c r="A88" s="78">
        <v>32</v>
      </c>
      <c r="B88" s="67" t="s">
        <v>22</v>
      </c>
      <c r="C88" s="67">
        <v>10000</v>
      </c>
      <c r="D88" s="67">
        <v>0</v>
      </c>
      <c r="E88" s="103">
        <f t="shared" si="47"/>
        <v>0</v>
      </c>
      <c r="F88" s="103">
        <f t="shared" si="47"/>
        <v>0</v>
      </c>
      <c r="G88" s="103">
        <f t="shared" si="47"/>
        <v>0</v>
      </c>
      <c r="H88" s="103">
        <f t="shared" si="47"/>
        <v>0</v>
      </c>
      <c r="I88" s="103">
        <f t="shared" si="47"/>
        <v>5000</v>
      </c>
      <c r="J88" s="103">
        <f t="shared" si="47"/>
        <v>0</v>
      </c>
      <c r="K88" s="103">
        <v>0</v>
      </c>
      <c r="L88" s="103">
        <f t="shared" si="47"/>
        <v>5000</v>
      </c>
      <c r="M88" s="103">
        <f t="shared" si="47"/>
        <v>0</v>
      </c>
      <c r="N88" s="103">
        <f t="shared" si="47"/>
        <v>0</v>
      </c>
      <c r="P88" s="24"/>
    </row>
    <row r="89" spans="1:20" ht="21.75" customHeight="1">
      <c r="A89" s="78">
        <v>329</v>
      </c>
      <c r="B89" s="67" t="s">
        <v>25</v>
      </c>
      <c r="C89" s="67">
        <v>10000</v>
      </c>
      <c r="D89" s="67">
        <v>0</v>
      </c>
      <c r="E89" s="103">
        <f t="shared" si="47"/>
        <v>0</v>
      </c>
      <c r="F89" s="103">
        <f t="shared" si="47"/>
        <v>0</v>
      </c>
      <c r="G89" s="103">
        <f t="shared" si="47"/>
        <v>0</v>
      </c>
      <c r="H89" s="103">
        <f t="shared" si="47"/>
        <v>0</v>
      </c>
      <c r="I89" s="103">
        <f t="shared" si="47"/>
        <v>5000</v>
      </c>
      <c r="J89" s="103">
        <f t="shared" si="47"/>
        <v>0</v>
      </c>
      <c r="K89" s="103">
        <v>0</v>
      </c>
      <c r="L89" s="103">
        <f t="shared" si="47"/>
        <v>5000</v>
      </c>
      <c r="M89" s="103">
        <f t="shared" si="47"/>
        <v>0</v>
      </c>
      <c r="N89" s="103">
        <f t="shared" si="47"/>
        <v>0</v>
      </c>
      <c r="O89" s="3"/>
      <c r="P89" s="24"/>
      <c r="Q89" s="3"/>
      <c r="R89" s="3"/>
      <c r="S89" s="3"/>
      <c r="T89" s="3"/>
    </row>
    <row r="90" spans="1:20">
      <c r="A90" s="80">
        <v>3299</v>
      </c>
      <c r="B90" s="69" t="s">
        <v>25</v>
      </c>
      <c r="C90" s="69">
        <v>10000</v>
      </c>
      <c r="D90" s="69">
        <v>0</v>
      </c>
      <c r="E90" s="104">
        <v>0</v>
      </c>
      <c r="F90" s="104">
        <v>0</v>
      </c>
      <c r="G90" s="104">
        <v>0</v>
      </c>
      <c r="H90" s="104">
        <v>0</v>
      </c>
      <c r="I90" s="104">
        <v>5000</v>
      </c>
      <c r="J90" s="104">
        <v>0</v>
      </c>
      <c r="K90" s="104">
        <v>0</v>
      </c>
      <c r="L90" s="104">
        <v>5000</v>
      </c>
      <c r="M90" s="104">
        <v>0</v>
      </c>
      <c r="N90" s="104">
        <v>0</v>
      </c>
      <c r="O90" s="3"/>
      <c r="P90" s="24"/>
      <c r="Q90" s="3"/>
      <c r="R90" s="3"/>
      <c r="S90" s="3"/>
      <c r="T90" s="3"/>
    </row>
    <row r="91" spans="1:20">
      <c r="A91" s="80"/>
      <c r="B91" s="84"/>
      <c r="C91" s="110"/>
      <c r="D91" s="110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3"/>
      <c r="P91" s="24"/>
      <c r="Q91" s="3"/>
      <c r="R91" s="3"/>
      <c r="S91" s="3"/>
      <c r="T91" s="3"/>
    </row>
    <row r="92" spans="1:20" ht="26.4">
      <c r="A92" s="93" t="s">
        <v>76</v>
      </c>
      <c r="B92" s="73" t="s">
        <v>77</v>
      </c>
      <c r="C92" s="119">
        <f>C93</f>
        <v>10000</v>
      </c>
      <c r="D92" s="119">
        <v>0</v>
      </c>
      <c r="E92" s="107">
        <f t="shared" ref="E92:N95" si="48">E93</f>
        <v>0</v>
      </c>
      <c r="F92" s="107">
        <f t="shared" si="48"/>
        <v>0</v>
      </c>
      <c r="G92" s="107">
        <f t="shared" si="48"/>
        <v>10000</v>
      </c>
      <c r="H92" s="107">
        <f t="shared" si="48"/>
        <v>0</v>
      </c>
      <c r="I92" s="107">
        <f t="shared" si="48"/>
        <v>0</v>
      </c>
      <c r="J92" s="107">
        <f t="shared" si="48"/>
        <v>0</v>
      </c>
      <c r="K92" s="107">
        <v>0</v>
      </c>
      <c r="L92" s="107">
        <f t="shared" si="48"/>
        <v>0</v>
      </c>
      <c r="M92" s="107">
        <f t="shared" si="48"/>
        <v>0</v>
      </c>
      <c r="N92" s="107">
        <f t="shared" si="48"/>
        <v>0</v>
      </c>
      <c r="O92" s="3"/>
      <c r="P92" s="24"/>
      <c r="Q92" s="3"/>
      <c r="R92" s="3"/>
      <c r="S92" s="3"/>
      <c r="T92" s="3"/>
    </row>
    <row r="93" spans="1:20" s="4" customFormat="1">
      <c r="A93" s="78">
        <v>3</v>
      </c>
      <c r="B93" s="79" t="s">
        <v>19</v>
      </c>
      <c r="C93" s="124">
        <v>10000</v>
      </c>
      <c r="D93" s="124">
        <v>0</v>
      </c>
      <c r="E93" s="102">
        <f t="shared" si="48"/>
        <v>0</v>
      </c>
      <c r="F93" s="102">
        <f t="shared" si="48"/>
        <v>0</v>
      </c>
      <c r="G93" s="102">
        <f t="shared" si="48"/>
        <v>10000</v>
      </c>
      <c r="H93" s="102">
        <f t="shared" si="48"/>
        <v>0</v>
      </c>
      <c r="I93" s="102">
        <f t="shared" si="48"/>
        <v>0</v>
      </c>
      <c r="J93" s="102">
        <f t="shared" si="48"/>
        <v>0</v>
      </c>
      <c r="K93" s="102">
        <v>0</v>
      </c>
      <c r="L93" s="102">
        <f t="shared" si="48"/>
        <v>0</v>
      </c>
      <c r="M93" s="102">
        <f t="shared" si="48"/>
        <v>0</v>
      </c>
      <c r="N93" s="102">
        <f t="shared" si="48"/>
        <v>0</v>
      </c>
      <c r="P93" s="24"/>
    </row>
    <row r="94" spans="1:20" s="4" customFormat="1">
      <c r="A94" s="78">
        <v>32</v>
      </c>
      <c r="B94" s="85" t="s">
        <v>22</v>
      </c>
      <c r="C94" s="85">
        <v>10000</v>
      </c>
      <c r="D94" s="85">
        <v>0</v>
      </c>
      <c r="E94" s="102">
        <f t="shared" si="48"/>
        <v>0</v>
      </c>
      <c r="F94" s="102">
        <f t="shared" si="48"/>
        <v>0</v>
      </c>
      <c r="G94" s="102">
        <f t="shared" si="48"/>
        <v>10000</v>
      </c>
      <c r="H94" s="102">
        <f t="shared" si="48"/>
        <v>0</v>
      </c>
      <c r="I94" s="102">
        <f t="shared" si="48"/>
        <v>0</v>
      </c>
      <c r="J94" s="102">
        <f t="shared" si="48"/>
        <v>0</v>
      </c>
      <c r="K94" s="102">
        <v>0</v>
      </c>
      <c r="L94" s="102">
        <f t="shared" si="48"/>
        <v>0</v>
      </c>
      <c r="M94" s="102">
        <f t="shared" si="48"/>
        <v>0</v>
      </c>
      <c r="N94" s="102">
        <f t="shared" si="48"/>
        <v>0</v>
      </c>
      <c r="P94" s="24"/>
    </row>
    <row r="95" spans="1:20" ht="27" customHeight="1">
      <c r="A95" s="78">
        <v>323</v>
      </c>
      <c r="B95" s="67" t="s">
        <v>24</v>
      </c>
      <c r="C95" s="67">
        <v>10000</v>
      </c>
      <c r="D95" s="67">
        <v>0</v>
      </c>
      <c r="E95" s="103">
        <f t="shared" si="48"/>
        <v>0</v>
      </c>
      <c r="F95" s="103">
        <f t="shared" si="48"/>
        <v>0</v>
      </c>
      <c r="G95" s="103">
        <f t="shared" si="48"/>
        <v>10000</v>
      </c>
      <c r="H95" s="103">
        <f t="shared" si="48"/>
        <v>0</v>
      </c>
      <c r="I95" s="103">
        <f t="shared" si="48"/>
        <v>0</v>
      </c>
      <c r="J95" s="103">
        <f t="shared" si="48"/>
        <v>0</v>
      </c>
      <c r="K95" s="103">
        <v>0</v>
      </c>
      <c r="L95" s="103">
        <f t="shared" si="48"/>
        <v>0</v>
      </c>
      <c r="M95" s="103">
        <f t="shared" si="48"/>
        <v>0</v>
      </c>
      <c r="N95" s="103">
        <f t="shared" si="48"/>
        <v>0</v>
      </c>
      <c r="O95" s="3"/>
      <c r="P95" s="24"/>
      <c r="Q95" s="3"/>
      <c r="R95" s="3"/>
      <c r="S95" s="3"/>
      <c r="T95" s="3"/>
    </row>
    <row r="96" spans="1:20" ht="21.75" customHeight="1">
      <c r="A96" s="80">
        <v>3299</v>
      </c>
      <c r="B96" s="69" t="s">
        <v>25</v>
      </c>
      <c r="C96" s="69">
        <v>10000</v>
      </c>
      <c r="D96" s="69">
        <v>0</v>
      </c>
      <c r="E96" s="104">
        <v>0</v>
      </c>
      <c r="F96" s="104">
        <v>0</v>
      </c>
      <c r="G96" s="104">
        <v>10000</v>
      </c>
      <c r="H96" s="104">
        <v>0</v>
      </c>
      <c r="I96" s="104">
        <v>0</v>
      </c>
      <c r="J96" s="104">
        <v>0</v>
      </c>
      <c r="K96" s="104">
        <v>0</v>
      </c>
      <c r="L96" s="104">
        <v>0</v>
      </c>
      <c r="M96" s="104">
        <v>0</v>
      </c>
      <c r="N96" s="104">
        <v>0</v>
      </c>
      <c r="O96" s="3"/>
      <c r="P96" s="24"/>
      <c r="Q96" s="3"/>
      <c r="R96" s="3"/>
      <c r="S96" s="3"/>
      <c r="T96" s="3"/>
    </row>
    <row r="97" spans="1:20" s="4" customFormat="1">
      <c r="A97" s="80"/>
      <c r="B97" s="69"/>
      <c r="C97" s="69"/>
      <c r="D97" s="69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P97" s="24"/>
    </row>
    <row r="98" spans="1:20" ht="26.4">
      <c r="A98" s="93" t="s">
        <v>109</v>
      </c>
      <c r="B98" s="73" t="s">
        <v>91</v>
      </c>
      <c r="C98" s="119">
        <f>C99</f>
        <v>90433.04</v>
      </c>
      <c r="D98" s="119">
        <f>D99</f>
        <v>90433.04</v>
      </c>
      <c r="E98" s="107">
        <v>0</v>
      </c>
      <c r="F98" s="107">
        <v>0</v>
      </c>
      <c r="G98" s="107">
        <v>0</v>
      </c>
      <c r="H98" s="107">
        <v>0</v>
      </c>
      <c r="I98" s="107">
        <v>0</v>
      </c>
      <c r="J98" s="107">
        <v>0</v>
      </c>
      <c r="K98" s="107">
        <v>0</v>
      </c>
      <c r="L98" s="107">
        <v>0</v>
      </c>
      <c r="M98" s="107">
        <v>0</v>
      </c>
      <c r="N98" s="107">
        <v>0</v>
      </c>
      <c r="O98" s="3"/>
      <c r="P98" s="24"/>
      <c r="Q98" s="3"/>
      <c r="R98" s="3"/>
      <c r="S98" s="3"/>
      <c r="T98" s="3"/>
    </row>
    <row r="99" spans="1:20" s="4" customFormat="1" ht="32.25" customHeight="1">
      <c r="A99" s="65">
        <v>3</v>
      </c>
      <c r="B99" s="86" t="s">
        <v>19</v>
      </c>
      <c r="C99" s="85">
        <f>SUM(C107+C100)</f>
        <v>90433.04</v>
      </c>
      <c r="D99" s="85">
        <f>SUM(D107+D100)</f>
        <v>90433.04</v>
      </c>
      <c r="E99" s="102">
        <v>0</v>
      </c>
      <c r="F99" s="102">
        <v>0</v>
      </c>
      <c r="G99" s="102">
        <v>0</v>
      </c>
      <c r="H99" s="102">
        <v>0</v>
      </c>
      <c r="I99" s="102">
        <v>0</v>
      </c>
      <c r="J99" s="102">
        <v>0</v>
      </c>
      <c r="K99" s="102">
        <v>0</v>
      </c>
      <c r="L99" s="102">
        <v>0</v>
      </c>
      <c r="M99" s="102">
        <v>0</v>
      </c>
      <c r="N99" s="102">
        <v>0</v>
      </c>
      <c r="P99" s="24"/>
    </row>
    <row r="100" spans="1:20" s="4" customFormat="1" ht="21.75" customHeight="1">
      <c r="A100" s="65">
        <v>31</v>
      </c>
      <c r="B100" s="67" t="s">
        <v>20</v>
      </c>
      <c r="C100" s="67">
        <f>SUM(C101+C104)</f>
        <v>80955.64</v>
      </c>
      <c r="D100" s="67">
        <f>SUM(D101+D104)</f>
        <v>80955.64</v>
      </c>
      <c r="E100" s="103">
        <v>0</v>
      </c>
      <c r="F100" s="103">
        <v>0</v>
      </c>
      <c r="G100" s="103">
        <v>0</v>
      </c>
      <c r="H100" s="103">
        <v>0</v>
      </c>
      <c r="I100" s="103">
        <v>0</v>
      </c>
      <c r="J100" s="103">
        <v>0</v>
      </c>
      <c r="K100" s="103">
        <v>0</v>
      </c>
      <c r="L100" s="103">
        <v>0</v>
      </c>
      <c r="M100" s="103">
        <v>0</v>
      </c>
      <c r="N100" s="103">
        <v>0</v>
      </c>
      <c r="P100" s="24"/>
    </row>
    <row r="101" spans="1:20" s="4" customFormat="1" ht="21.75" customHeight="1">
      <c r="A101" s="65">
        <v>311</v>
      </c>
      <c r="B101" s="67" t="s">
        <v>122</v>
      </c>
      <c r="C101" s="67">
        <f>SUM(C103+C102)</f>
        <v>69349.94</v>
      </c>
      <c r="D101" s="67">
        <f>SUM(D103+D102)</f>
        <v>69349.94</v>
      </c>
      <c r="E101" s="103">
        <v>0</v>
      </c>
      <c r="F101" s="103">
        <v>0</v>
      </c>
      <c r="G101" s="103">
        <v>0</v>
      </c>
      <c r="H101" s="103">
        <v>0</v>
      </c>
      <c r="I101" s="103">
        <v>0</v>
      </c>
      <c r="J101" s="103">
        <v>0</v>
      </c>
      <c r="K101" s="103">
        <v>0</v>
      </c>
      <c r="L101" s="103">
        <v>0</v>
      </c>
      <c r="M101" s="103">
        <v>0</v>
      </c>
      <c r="N101" s="103">
        <v>0</v>
      </c>
      <c r="P101" s="24"/>
    </row>
    <row r="102" spans="1:20" s="4" customFormat="1" ht="21.75" customHeight="1">
      <c r="A102" s="68">
        <v>3111</v>
      </c>
      <c r="B102" s="69" t="s">
        <v>31</v>
      </c>
      <c r="C102" s="69">
        <v>67474.880000000005</v>
      </c>
      <c r="D102" s="69">
        <v>67474.880000000005</v>
      </c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P102" s="24"/>
    </row>
    <row r="103" spans="1:20">
      <c r="A103" s="68">
        <v>3121</v>
      </c>
      <c r="B103" s="69" t="s">
        <v>75</v>
      </c>
      <c r="C103" s="69">
        <v>1875.06</v>
      </c>
      <c r="D103" s="69">
        <v>1875.06</v>
      </c>
      <c r="E103" s="104">
        <v>0</v>
      </c>
      <c r="F103" s="104">
        <v>0</v>
      </c>
      <c r="G103" s="104">
        <v>0</v>
      </c>
      <c r="H103" s="104">
        <v>0</v>
      </c>
      <c r="I103" s="104">
        <v>0</v>
      </c>
      <c r="J103" s="104">
        <v>0</v>
      </c>
      <c r="K103" s="104">
        <v>0</v>
      </c>
      <c r="L103" s="104">
        <v>0</v>
      </c>
      <c r="M103" s="104">
        <v>0</v>
      </c>
      <c r="N103" s="104">
        <v>0</v>
      </c>
      <c r="O103" s="3"/>
      <c r="P103" s="24"/>
      <c r="Q103" s="3"/>
      <c r="R103" s="3"/>
      <c r="S103" s="3"/>
      <c r="T103" s="3"/>
    </row>
    <row r="104" spans="1:20" s="48" customFormat="1">
      <c r="A104" s="65">
        <v>313</v>
      </c>
      <c r="B104" s="67" t="s">
        <v>21</v>
      </c>
      <c r="C104" s="67">
        <f>SUM(C105+C106)</f>
        <v>11605.7</v>
      </c>
      <c r="D104" s="67">
        <f>SUM(D105+D106)</f>
        <v>11605.7</v>
      </c>
      <c r="E104" s="103">
        <v>0</v>
      </c>
      <c r="F104" s="103">
        <v>0</v>
      </c>
      <c r="G104" s="103">
        <v>0</v>
      </c>
      <c r="H104" s="103">
        <v>0</v>
      </c>
      <c r="I104" s="103">
        <v>0</v>
      </c>
      <c r="J104" s="103">
        <v>0</v>
      </c>
      <c r="K104" s="103">
        <v>0</v>
      </c>
      <c r="L104" s="103">
        <v>0</v>
      </c>
      <c r="M104" s="103">
        <v>0</v>
      </c>
      <c r="N104" s="103">
        <v>0</v>
      </c>
      <c r="P104" s="24"/>
    </row>
    <row r="105" spans="1:20" s="47" customFormat="1">
      <c r="A105" s="80">
        <v>3132</v>
      </c>
      <c r="B105" s="69" t="s">
        <v>88</v>
      </c>
      <c r="C105" s="69">
        <v>10458.61</v>
      </c>
      <c r="D105" s="69">
        <v>10458.61</v>
      </c>
      <c r="E105" s="104">
        <v>0</v>
      </c>
      <c r="F105" s="104">
        <v>0</v>
      </c>
      <c r="G105" s="104">
        <v>0</v>
      </c>
      <c r="H105" s="104">
        <v>0</v>
      </c>
      <c r="I105" s="104">
        <v>0</v>
      </c>
      <c r="J105" s="104">
        <v>0</v>
      </c>
      <c r="K105" s="104">
        <v>0</v>
      </c>
      <c r="L105" s="104">
        <v>0</v>
      </c>
      <c r="M105" s="104">
        <v>0</v>
      </c>
      <c r="N105" s="104">
        <v>0</v>
      </c>
      <c r="P105" s="24"/>
    </row>
    <row r="106" spans="1:20" s="48" customFormat="1">
      <c r="A106" s="80">
        <v>3133</v>
      </c>
      <c r="B106" s="69" t="s">
        <v>89</v>
      </c>
      <c r="C106" s="69">
        <v>1147.0899999999999</v>
      </c>
      <c r="D106" s="69">
        <v>1147.0899999999999</v>
      </c>
      <c r="E106" s="104">
        <v>0</v>
      </c>
      <c r="F106" s="104">
        <v>0</v>
      </c>
      <c r="G106" s="104">
        <v>0</v>
      </c>
      <c r="H106" s="104">
        <v>0</v>
      </c>
      <c r="I106" s="104">
        <v>0</v>
      </c>
      <c r="J106" s="104">
        <v>0</v>
      </c>
      <c r="K106" s="104">
        <v>0</v>
      </c>
      <c r="L106" s="104">
        <v>0</v>
      </c>
      <c r="M106" s="104">
        <v>0</v>
      </c>
      <c r="N106" s="104">
        <v>0</v>
      </c>
      <c r="P106" s="24"/>
    </row>
    <row r="107" spans="1:20">
      <c r="A107" s="70">
        <v>321</v>
      </c>
      <c r="B107" s="67" t="s">
        <v>100</v>
      </c>
      <c r="C107" s="67">
        <f>SUM(C108+C109)</f>
        <v>9477.4</v>
      </c>
      <c r="D107" s="67">
        <f>SUM(D108+D109)</f>
        <v>9477.4</v>
      </c>
      <c r="E107" s="103">
        <v>0</v>
      </c>
      <c r="F107" s="103">
        <v>0</v>
      </c>
      <c r="G107" s="103">
        <v>0</v>
      </c>
      <c r="H107" s="103">
        <v>0</v>
      </c>
      <c r="I107" s="103">
        <v>0</v>
      </c>
      <c r="J107" s="103">
        <v>0</v>
      </c>
      <c r="K107" s="103">
        <v>0</v>
      </c>
      <c r="L107" s="103">
        <v>0</v>
      </c>
      <c r="M107" s="103">
        <v>0</v>
      </c>
      <c r="N107" s="103">
        <v>0</v>
      </c>
      <c r="O107" s="3"/>
      <c r="P107" s="24"/>
      <c r="Q107" s="3"/>
      <c r="R107" s="3"/>
      <c r="S107" s="3"/>
      <c r="T107" s="3"/>
    </row>
    <row r="108" spans="1:20" s="47" customFormat="1">
      <c r="A108" s="80">
        <v>3211</v>
      </c>
      <c r="B108" s="69" t="s">
        <v>35</v>
      </c>
      <c r="C108" s="69">
        <v>2638.15</v>
      </c>
      <c r="D108" s="69">
        <v>2638.15</v>
      </c>
      <c r="E108" s="104">
        <v>0</v>
      </c>
      <c r="F108" s="104">
        <v>0</v>
      </c>
      <c r="G108" s="104">
        <v>0</v>
      </c>
      <c r="H108" s="104">
        <v>0</v>
      </c>
      <c r="I108" s="104">
        <v>0</v>
      </c>
      <c r="J108" s="104">
        <v>0</v>
      </c>
      <c r="K108" s="104">
        <v>0</v>
      </c>
      <c r="L108" s="104">
        <v>0</v>
      </c>
      <c r="M108" s="104">
        <v>0</v>
      </c>
      <c r="N108" s="104">
        <v>0</v>
      </c>
      <c r="P108" s="24"/>
    </row>
    <row r="109" spans="1:20" s="47" customFormat="1">
      <c r="A109" s="80">
        <v>3212</v>
      </c>
      <c r="B109" s="69" t="s">
        <v>90</v>
      </c>
      <c r="C109" s="69">
        <v>6839.25</v>
      </c>
      <c r="D109" s="69">
        <v>6839.25</v>
      </c>
      <c r="E109" s="104">
        <v>0</v>
      </c>
      <c r="F109" s="104">
        <v>0</v>
      </c>
      <c r="G109" s="104">
        <v>0</v>
      </c>
      <c r="H109" s="104">
        <v>0</v>
      </c>
      <c r="I109" s="104">
        <v>0</v>
      </c>
      <c r="J109" s="104">
        <v>0</v>
      </c>
      <c r="K109" s="104">
        <v>0</v>
      </c>
      <c r="L109" s="104">
        <v>0</v>
      </c>
      <c r="M109" s="104">
        <v>0</v>
      </c>
      <c r="N109" s="104">
        <v>0</v>
      </c>
      <c r="P109" s="24"/>
    </row>
    <row r="110" spans="1:20" s="47" customFormat="1">
      <c r="A110" s="65"/>
      <c r="B110" s="69"/>
      <c r="C110" s="69"/>
      <c r="D110" s="69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P110" s="24"/>
    </row>
    <row r="111" spans="1:20" s="4" customFormat="1" ht="29.25" customHeight="1">
      <c r="A111" s="93" t="s">
        <v>87</v>
      </c>
      <c r="B111" s="73" t="s">
        <v>106</v>
      </c>
      <c r="C111" s="119">
        <f>C112</f>
        <v>200</v>
      </c>
      <c r="D111" s="119">
        <v>0</v>
      </c>
      <c r="E111" s="107">
        <v>0</v>
      </c>
      <c r="F111" s="107">
        <v>0</v>
      </c>
      <c r="G111" s="107">
        <v>0</v>
      </c>
      <c r="H111" s="107">
        <v>0</v>
      </c>
      <c r="I111" s="107">
        <v>0</v>
      </c>
      <c r="J111" s="107">
        <v>0</v>
      </c>
      <c r="K111" s="100">
        <v>200</v>
      </c>
      <c r="L111" s="107">
        <v>0</v>
      </c>
      <c r="M111" s="107">
        <v>0</v>
      </c>
      <c r="N111" s="107">
        <v>0</v>
      </c>
      <c r="P111" s="24"/>
    </row>
    <row r="112" spans="1:20">
      <c r="A112" s="65">
        <v>3</v>
      </c>
      <c r="B112" s="86" t="s">
        <v>19</v>
      </c>
      <c r="C112" s="85">
        <v>200</v>
      </c>
      <c r="D112" s="85">
        <v>0</v>
      </c>
      <c r="E112" s="102">
        <v>0</v>
      </c>
      <c r="F112" s="102">
        <v>0</v>
      </c>
      <c r="G112" s="102">
        <v>0</v>
      </c>
      <c r="H112" s="102">
        <v>0</v>
      </c>
      <c r="I112" s="102">
        <v>0</v>
      </c>
      <c r="J112" s="102">
        <v>0</v>
      </c>
      <c r="K112" s="106">
        <v>200</v>
      </c>
      <c r="L112" s="102">
        <v>0</v>
      </c>
      <c r="M112" s="102">
        <v>0</v>
      </c>
      <c r="N112" s="102">
        <v>0</v>
      </c>
      <c r="O112" s="3"/>
      <c r="P112" s="24"/>
      <c r="Q112" s="3"/>
      <c r="R112" s="3"/>
      <c r="S112" s="3"/>
      <c r="T112" s="3"/>
    </row>
    <row r="113" spans="1:20">
      <c r="A113" s="65">
        <v>31</v>
      </c>
      <c r="B113" s="67" t="s">
        <v>20</v>
      </c>
      <c r="C113" s="67">
        <v>200</v>
      </c>
      <c r="D113" s="67">
        <v>0</v>
      </c>
      <c r="E113" s="103">
        <v>0</v>
      </c>
      <c r="F113" s="103">
        <v>0</v>
      </c>
      <c r="G113" s="103">
        <v>0</v>
      </c>
      <c r="H113" s="103">
        <v>0</v>
      </c>
      <c r="I113" s="103">
        <v>0</v>
      </c>
      <c r="J113" s="103">
        <v>0</v>
      </c>
      <c r="K113" s="106">
        <v>200</v>
      </c>
      <c r="L113" s="103">
        <v>0</v>
      </c>
      <c r="M113" s="103">
        <v>0</v>
      </c>
      <c r="N113" s="103">
        <v>0</v>
      </c>
      <c r="O113" s="3"/>
      <c r="P113" s="3"/>
      <c r="Q113" s="3"/>
      <c r="R113" s="3"/>
      <c r="S113" s="3"/>
      <c r="T113" s="3"/>
    </row>
    <row r="114" spans="1:20">
      <c r="A114" s="65">
        <v>311</v>
      </c>
      <c r="B114" s="67" t="s">
        <v>32</v>
      </c>
      <c r="C114" s="67">
        <v>200</v>
      </c>
      <c r="D114" s="67">
        <v>0</v>
      </c>
      <c r="E114" s="103">
        <v>0</v>
      </c>
      <c r="F114" s="103">
        <v>0</v>
      </c>
      <c r="G114" s="103">
        <v>0</v>
      </c>
      <c r="H114" s="103">
        <v>0</v>
      </c>
      <c r="I114" s="103">
        <v>0</v>
      </c>
      <c r="J114" s="104">
        <v>0</v>
      </c>
      <c r="K114" s="106">
        <v>200</v>
      </c>
      <c r="L114" s="104">
        <v>0</v>
      </c>
      <c r="M114" s="104">
        <v>0</v>
      </c>
      <c r="N114" s="104">
        <v>0</v>
      </c>
      <c r="O114" s="3"/>
      <c r="P114" s="3"/>
      <c r="Q114" s="3"/>
      <c r="R114" s="3"/>
      <c r="S114" s="3"/>
      <c r="T114" s="3"/>
    </row>
    <row r="115" spans="1:20">
      <c r="A115" s="68">
        <v>3112</v>
      </c>
      <c r="B115" s="69" t="s">
        <v>107</v>
      </c>
      <c r="C115" s="69">
        <v>200</v>
      </c>
      <c r="D115" s="69">
        <v>0</v>
      </c>
      <c r="E115" s="115">
        <v>0</v>
      </c>
      <c r="F115" s="115">
        <v>0</v>
      </c>
      <c r="G115" s="115">
        <v>0</v>
      </c>
      <c r="H115" s="115">
        <v>0</v>
      </c>
      <c r="I115" s="115">
        <v>0</v>
      </c>
      <c r="J115" s="115">
        <v>0</v>
      </c>
      <c r="K115" s="105">
        <v>200</v>
      </c>
      <c r="L115" s="115">
        <v>0</v>
      </c>
      <c r="M115" s="115">
        <v>0</v>
      </c>
      <c r="N115" s="115">
        <v>0</v>
      </c>
      <c r="O115" s="3"/>
      <c r="P115" s="24"/>
      <c r="Q115" s="3"/>
      <c r="R115" s="3"/>
      <c r="S115" s="3"/>
      <c r="T115" s="3"/>
    </row>
    <row r="116" spans="1:20" ht="27" customHeight="1">
      <c r="A116" s="68"/>
      <c r="B116" s="69"/>
      <c r="C116" s="69"/>
      <c r="D116" s="69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3"/>
      <c r="P116" s="24"/>
      <c r="Q116" s="3"/>
      <c r="R116" s="3"/>
      <c r="S116" s="3"/>
      <c r="T116" s="3"/>
    </row>
    <row r="117" spans="1:20" ht="26.4">
      <c r="A117" s="93" t="s">
        <v>105</v>
      </c>
      <c r="B117" s="90" t="s">
        <v>98</v>
      </c>
      <c r="C117" s="118">
        <f>C118</f>
        <v>6000</v>
      </c>
      <c r="D117" s="118">
        <v>0</v>
      </c>
      <c r="E117" s="107">
        <v>0</v>
      </c>
      <c r="F117" s="107">
        <f t="shared" ref="F117:N119" si="49">F118</f>
        <v>5000</v>
      </c>
      <c r="G117" s="107">
        <v>1000</v>
      </c>
      <c r="H117" s="107">
        <f t="shared" si="49"/>
        <v>0</v>
      </c>
      <c r="I117" s="107">
        <f t="shared" si="49"/>
        <v>0</v>
      </c>
      <c r="J117" s="107">
        <f t="shared" si="49"/>
        <v>0</v>
      </c>
      <c r="K117" s="107">
        <v>0</v>
      </c>
      <c r="L117" s="107">
        <f t="shared" si="49"/>
        <v>0</v>
      </c>
      <c r="M117" s="107">
        <f t="shared" si="49"/>
        <v>0</v>
      </c>
      <c r="N117" s="107">
        <f t="shared" si="49"/>
        <v>0</v>
      </c>
      <c r="O117" s="3"/>
      <c r="P117" s="24"/>
      <c r="Q117" s="3"/>
      <c r="R117" s="3"/>
      <c r="S117" s="3"/>
      <c r="T117" s="3"/>
    </row>
    <row r="118" spans="1:20" s="4" customFormat="1" ht="12.75" customHeight="1">
      <c r="A118" s="78">
        <v>3</v>
      </c>
      <c r="B118" s="79" t="s">
        <v>19</v>
      </c>
      <c r="C118" s="123">
        <v>6000</v>
      </c>
      <c r="D118" s="123">
        <v>0</v>
      </c>
      <c r="E118" s="102">
        <v>0</v>
      </c>
      <c r="F118" s="102">
        <f t="shared" si="49"/>
        <v>5000</v>
      </c>
      <c r="G118" s="102">
        <v>1000</v>
      </c>
      <c r="H118" s="102">
        <f t="shared" si="49"/>
        <v>0</v>
      </c>
      <c r="I118" s="102">
        <f t="shared" si="49"/>
        <v>0</v>
      </c>
      <c r="J118" s="102">
        <f t="shared" si="49"/>
        <v>0</v>
      </c>
      <c r="K118" s="102">
        <v>0</v>
      </c>
      <c r="L118" s="102">
        <f t="shared" si="49"/>
        <v>0</v>
      </c>
      <c r="M118" s="102">
        <f t="shared" si="49"/>
        <v>0</v>
      </c>
      <c r="N118" s="102">
        <f t="shared" si="49"/>
        <v>0</v>
      </c>
      <c r="P118" s="24"/>
      <c r="Q118" s="3"/>
    </row>
    <row r="119" spans="1:20" s="4" customFormat="1" ht="12.75" customHeight="1">
      <c r="A119" s="78">
        <v>32</v>
      </c>
      <c r="B119" s="67" t="s">
        <v>22</v>
      </c>
      <c r="C119" s="83">
        <v>6000</v>
      </c>
      <c r="D119" s="83">
        <v>0</v>
      </c>
      <c r="E119" s="102">
        <v>0</v>
      </c>
      <c r="F119" s="103">
        <f t="shared" si="49"/>
        <v>5000</v>
      </c>
      <c r="G119" s="103">
        <v>1000</v>
      </c>
      <c r="H119" s="103">
        <f t="shared" si="49"/>
        <v>0</v>
      </c>
      <c r="I119" s="103">
        <f t="shared" si="49"/>
        <v>0</v>
      </c>
      <c r="J119" s="103">
        <f t="shared" si="49"/>
        <v>0</v>
      </c>
      <c r="K119" s="103">
        <v>0</v>
      </c>
      <c r="L119" s="103">
        <f t="shared" si="49"/>
        <v>0</v>
      </c>
      <c r="M119" s="103">
        <f t="shared" si="49"/>
        <v>0</v>
      </c>
      <c r="N119" s="103">
        <f t="shared" si="49"/>
        <v>0</v>
      </c>
      <c r="P119" s="24"/>
      <c r="Q119" s="3"/>
    </row>
    <row r="120" spans="1:20" ht="12.75" customHeight="1">
      <c r="A120" s="78">
        <v>329</v>
      </c>
      <c r="B120" s="67" t="s">
        <v>25</v>
      </c>
      <c r="C120" s="83">
        <v>6000</v>
      </c>
      <c r="D120" s="83">
        <v>0</v>
      </c>
      <c r="E120" s="102">
        <v>0</v>
      </c>
      <c r="F120" s="103">
        <v>5000</v>
      </c>
      <c r="G120" s="103">
        <v>1000</v>
      </c>
      <c r="H120" s="103">
        <f>H122</f>
        <v>0</v>
      </c>
      <c r="I120" s="103">
        <f>I122</f>
        <v>0</v>
      </c>
      <c r="J120" s="103">
        <f>J122</f>
        <v>0</v>
      </c>
      <c r="K120" s="103">
        <v>0</v>
      </c>
      <c r="L120" s="103">
        <f>L122</f>
        <v>0</v>
      </c>
      <c r="M120" s="103">
        <f>M122</f>
        <v>0</v>
      </c>
      <c r="N120" s="103">
        <f>N122</f>
        <v>0</v>
      </c>
      <c r="O120" s="3"/>
      <c r="P120" s="24"/>
      <c r="Q120" s="4"/>
      <c r="R120" s="3"/>
      <c r="S120" s="3"/>
      <c r="T120" s="3"/>
    </row>
    <row r="121" spans="1:20" ht="12.75" customHeight="1">
      <c r="A121" s="80">
        <v>3299</v>
      </c>
      <c r="B121" s="69" t="s">
        <v>25</v>
      </c>
      <c r="C121" s="77">
        <v>6000</v>
      </c>
      <c r="D121" s="77">
        <v>0</v>
      </c>
      <c r="E121" s="115">
        <v>0</v>
      </c>
      <c r="F121" s="104">
        <v>5000</v>
      </c>
      <c r="G121" s="104">
        <v>1000</v>
      </c>
      <c r="H121" s="104">
        <v>0</v>
      </c>
      <c r="I121" s="104">
        <v>0</v>
      </c>
      <c r="J121" s="104">
        <v>0</v>
      </c>
      <c r="K121" s="104">
        <v>0</v>
      </c>
      <c r="L121" s="104">
        <v>0</v>
      </c>
      <c r="M121" s="104">
        <v>0</v>
      </c>
      <c r="N121" s="104">
        <v>0</v>
      </c>
      <c r="O121" s="3"/>
      <c r="P121" s="24"/>
      <c r="Q121" s="4"/>
      <c r="R121" s="3"/>
      <c r="S121" s="3"/>
      <c r="T121" s="3"/>
    </row>
    <row r="122" spans="1:20" s="45" customFormat="1" ht="12.75" customHeight="1">
      <c r="A122" s="80"/>
      <c r="B122" s="69"/>
      <c r="C122" s="69"/>
      <c r="D122" s="69"/>
      <c r="E122" s="115"/>
      <c r="F122" s="104"/>
      <c r="G122" s="104"/>
      <c r="H122" s="104"/>
      <c r="I122" s="104"/>
      <c r="J122" s="104"/>
      <c r="K122" s="104"/>
      <c r="L122" s="104"/>
      <c r="M122" s="104"/>
      <c r="N122" s="104"/>
      <c r="P122" s="24"/>
      <c r="Q122" s="3"/>
    </row>
    <row r="123" spans="1:20" s="42" customFormat="1" ht="12.75" customHeight="1">
      <c r="A123" s="68"/>
      <c r="B123" s="69"/>
      <c r="C123" s="69"/>
      <c r="D123" s="69"/>
      <c r="E123" s="115"/>
      <c r="F123" s="104"/>
      <c r="G123" s="104"/>
      <c r="H123" s="104"/>
      <c r="I123" s="104"/>
      <c r="J123" s="104"/>
      <c r="K123" s="104"/>
      <c r="L123" s="104"/>
      <c r="M123" s="104"/>
      <c r="N123" s="104"/>
      <c r="P123" s="24"/>
      <c r="Q123" s="3"/>
    </row>
    <row r="124" spans="1:20" s="42" customFormat="1" ht="12.75" customHeight="1">
      <c r="A124" s="72" t="s">
        <v>65</v>
      </c>
      <c r="B124" s="94" t="s">
        <v>66</v>
      </c>
      <c r="C124" s="122">
        <f>SUM(C125+C135)</f>
        <v>439153.5</v>
      </c>
      <c r="D124" s="122">
        <f>SUM(D125+D135)</f>
        <v>430593.5</v>
      </c>
      <c r="E124" s="116">
        <f t="shared" ref="E124:N124" si="50">SUM(E125+E135)</f>
        <v>8560</v>
      </c>
      <c r="F124" s="116">
        <f t="shared" si="50"/>
        <v>0</v>
      </c>
      <c r="G124" s="116">
        <f t="shared" ref="G124" si="51">SUM(G125+G135)</f>
        <v>0</v>
      </c>
      <c r="H124" s="116">
        <f t="shared" si="50"/>
        <v>0</v>
      </c>
      <c r="I124" s="116">
        <f t="shared" ca="1" si="50"/>
        <v>0</v>
      </c>
      <c r="J124" s="116">
        <f t="shared" ref="J124" si="52">SUM(J125+J135)</f>
        <v>0</v>
      </c>
      <c r="K124" s="116">
        <f t="shared" ca="1" si="50"/>
        <v>0</v>
      </c>
      <c r="L124" s="116">
        <f t="shared" si="50"/>
        <v>0</v>
      </c>
      <c r="M124" s="116">
        <f t="shared" si="50"/>
        <v>0</v>
      </c>
      <c r="N124" s="116">
        <f t="shared" si="50"/>
        <v>0</v>
      </c>
      <c r="P124" s="24"/>
      <c r="Q124" s="45"/>
    </row>
    <row r="125" spans="1:20" ht="26.4">
      <c r="A125" s="93" t="s">
        <v>94</v>
      </c>
      <c r="B125" s="90" t="s">
        <v>67</v>
      </c>
      <c r="C125" s="118">
        <f t="shared" ref="C125:D128" si="53">C126</f>
        <v>347691</v>
      </c>
      <c r="D125" s="118">
        <f t="shared" si="53"/>
        <v>339131</v>
      </c>
      <c r="E125" s="107">
        <f t="shared" ref="E125:N126" si="54">E126</f>
        <v>8560</v>
      </c>
      <c r="F125" s="107">
        <f t="shared" si="54"/>
        <v>0</v>
      </c>
      <c r="G125" s="107">
        <f t="shared" si="54"/>
        <v>0</v>
      </c>
      <c r="H125" s="107">
        <v>0</v>
      </c>
      <c r="I125" s="107">
        <f t="shared" si="54"/>
        <v>0</v>
      </c>
      <c r="J125" s="107">
        <f t="shared" si="54"/>
        <v>0</v>
      </c>
      <c r="K125" s="107">
        <v>0</v>
      </c>
      <c r="L125" s="107">
        <f t="shared" si="54"/>
        <v>0</v>
      </c>
      <c r="M125" s="107">
        <f t="shared" si="54"/>
        <v>0</v>
      </c>
      <c r="N125" s="107">
        <f t="shared" si="54"/>
        <v>0</v>
      </c>
      <c r="O125" s="3"/>
      <c r="P125" s="24"/>
      <c r="Q125" s="42"/>
      <c r="R125" s="3"/>
      <c r="S125" s="3"/>
      <c r="T125" s="3"/>
    </row>
    <row r="126" spans="1:20" ht="27" customHeight="1">
      <c r="A126" s="70">
        <v>4</v>
      </c>
      <c r="B126" s="86" t="s">
        <v>55</v>
      </c>
      <c r="C126" s="126">
        <v>347691</v>
      </c>
      <c r="D126" s="85">
        <f t="shared" si="53"/>
        <v>339131</v>
      </c>
      <c r="E126" s="102">
        <f>E127+E132</f>
        <v>8560</v>
      </c>
      <c r="F126" s="102">
        <f>F127+F132</f>
        <v>0</v>
      </c>
      <c r="G126" s="102">
        <f t="shared" si="54"/>
        <v>0</v>
      </c>
      <c r="H126" s="102">
        <f t="shared" si="54"/>
        <v>0</v>
      </c>
      <c r="I126" s="102">
        <f t="shared" si="54"/>
        <v>0</v>
      </c>
      <c r="J126" s="102">
        <f>J127+J132</f>
        <v>0</v>
      </c>
      <c r="K126" s="102">
        <v>0</v>
      </c>
      <c r="L126" s="102">
        <f t="shared" si="54"/>
        <v>0</v>
      </c>
      <c r="M126" s="102">
        <f>M127+M132</f>
        <v>0</v>
      </c>
      <c r="N126" s="102">
        <f>N127+N132</f>
        <v>0</v>
      </c>
      <c r="O126" s="3"/>
      <c r="P126" s="24"/>
      <c r="Q126" s="42"/>
      <c r="R126" s="3"/>
      <c r="S126" s="3"/>
      <c r="T126" s="3"/>
    </row>
    <row r="127" spans="1:20" ht="24.75" customHeight="1">
      <c r="A127" s="70">
        <v>42</v>
      </c>
      <c r="B127" s="67" t="s">
        <v>51</v>
      </c>
      <c r="C127" s="126">
        <v>347691</v>
      </c>
      <c r="D127" s="67">
        <f t="shared" si="53"/>
        <v>339131</v>
      </c>
      <c r="E127" s="103">
        <f t="shared" ref="E127:M127" si="55">E128</f>
        <v>7560</v>
      </c>
      <c r="F127" s="103">
        <f>F128+F132</f>
        <v>0</v>
      </c>
      <c r="G127" s="103">
        <f t="shared" si="55"/>
        <v>0</v>
      </c>
      <c r="H127" s="103">
        <f t="shared" si="55"/>
        <v>0</v>
      </c>
      <c r="I127" s="103">
        <f t="shared" si="55"/>
        <v>0</v>
      </c>
      <c r="J127" s="103">
        <f t="shared" si="55"/>
        <v>0</v>
      </c>
      <c r="K127" s="103">
        <v>0</v>
      </c>
      <c r="L127" s="103">
        <f t="shared" si="55"/>
        <v>0</v>
      </c>
      <c r="M127" s="103">
        <f t="shared" si="55"/>
        <v>0</v>
      </c>
      <c r="N127" s="103">
        <f>N128+N132</f>
        <v>0</v>
      </c>
      <c r="O127" s="3"/>
      <c r="P127" s="24"/>
      <c r="Q127" s="3"/>
      <c r="R127" s="3"/>
      <c r="S127" s="3"/>
      <c r="T127" s="3"/>
    </row>
    <row r="128" spans="1:20">
      <c r="A128" s="70">
        <v>422</v>
      </c>
      <c r="B128" s="67" t="s">
        <v>27</v>
      </c>
      <c r="C128" s="67">
        <f t="shared" si="53"/>
        <v>346691</v>
      </c>
      <c r="D128" s="67">
        <f t="shared" si="53"/>
        <v>339131</v>
      </c>
      <c r="E128" s="103">
        <f>E129+E130+E131</f>
        <v>7560</v>
      </c>
      <c r="F128" s="103">
        <f>F129+F131</f>
        <v>0</v>
      </c>
      <c r="G128" s="103">
        <f>G129+G130+G131</f>
        <v>0</v>
      </c>
      <c r="H128" s="103">
        <f>H129+H130+H131</f>
        <v>0</v>
      </c>
      <c r="I128" s="103">
        <f>I129+I130+I131</f>
        <v>0</v>
      </c>
      <c r="J128" s="103">
        <f>J129+J131</f>
        <v>0</v>
      </c>
      <c r="K128" s="103">
        <v>0</v>
      </c>
      <c r="L128" s="103">
        <f>L129+L130+L131</f>
        <v>0</v>
      </c>
      <c r="M128" s="103">
        <f>M129+M131</f>
        <v>0</v>
      </c>
      <c r="N128" s="103">
        <f>N129+N131</f>
        <v>0</v>
      </c>
      <c r="O128" s="3"/>
      <c r="P128" s="24"/>
      <c r="Q128" s="3"/>
      <c r="R128" s="3"/>
      <c r="S128" s="3"/>
      <c r="T128" s="3"/>
    </row>
    <row r="129" spans="1:19" s="4" customFormat="1">
      <c r="A129" s="71">
        <v>4221</v>
      </c>
      <c r="B129" s="69" t="s">
        <v>52</v>
      </c>
      <c r="C129" s="69">
        <v>346691</v>
      </c>
      <c r="D129" s="69">
        <v>339131</v>
      </c>
      <c r="E129" s="104">
        <v>7560</v>
      </c>
      <c r="F129" s="104">
        <v>0</v>
      </c>
      <c r="G129" s="103">
        <v>0</v>
      </c>
      <c r="H129" s="104">
        <v>0</v>
      </c>
      <c r="I129" s="104">
        <v>0</v>
      </c>
      <c r="J129" s="104">
        <v>0</v>
      </c>
      <c r="K129" s="104">
        <v>0</v>
      </c>
      <c r="L129" s="104">
        <v>0</v>
      </c>
      <c r="M129" s="104">
        <v>0</v>
      </c>
      <c r="N129" s="104">
        <v>0</v>
      </c>
      <c r="P129" s="24"/>
      <c r="Q129" s="3"/>
    </row>
    <row r="130" spans="1:19" s="4" customFormat="1" ht="12.75" customHeight="1">
      <c r="A130" s="71">
        <v>4223</v>
      </c>
      <c r="B130" s="69" t="s">
        <v>74</v>
      </c>
      <c r="C130" s="104">
        <v>0</v>
      </c>
      <c r="D130" s="69">
        <v>0</v>
      </c>
      <c r="E130" s="104">
        <v>0</v>
      </c>
      <c r="F130" s="104">
        <v>0</v>
      </c>
      <c r="G130" s="103">
        <v>0</v>
      </c>
      <c r="H130" s="104">
        <v>0</v>
      </c>
      <c r="I130" s="104">
        <v>0</v>
      </c>
      <c r="J130" s="104">
        <v>0</v>
      </c>
      <c r="K130" s="104">
        <v>0</v>
      </c>
      <c r="L130" s="104">
        <v>0</v>
      </c>
      <c r="M130" s="104">
        <v>0</v>
      </c>
      <c r="N130" s="104">
        <v>0</v>
      </c>
      <c r="P130" s="24"/>
      <c r="Q130" s="3"/>
    </row>
    <row r="131" spans="1:19" s="4" customFormat="1" ht="12.75" customHeight="1">
      <c r="A131" s="71">
        <v>4227</v>
      </c>
      <c r="B131" s="69" t="s">
        <v>53</v>
      </c>
      <c r="C131" s="104">
        <v>0</v>
      </c>
      <c r="D131" s="69">
        <v>0</v>
      </c>
      <c r="E131" s="104">
        <v>0</v>
      </c>
      <c r="F131" s="104">
        <v>0</v>
      </c>
      <c r="G131" s="104">
        <v>0</v>
      </c>
      <c r="H131" s="104">
        <v>0</v>
      </c>
      <c r="I131" s="104">
        <v>0</v>
      </c>
      <c r="J131" s="104">
        <v>0</v>
      </c>
      <c r="K131" s="104">
        <v>0</v>
      </c>
      <c r="L131" s="104">
        <v>0</v>
      </c>
      <c r="M131" s="104">
        <v>0</v>
      </c>
      <c r="N131" s="104">
        <v>0</v>
      </c>
      <c r="P131" s="24"/>
    </row>
    <row r="132" spans="1:19" s="4" customFormat="1" ht="12.75" customHeight="1">
      <c r="A132" s="70">
        <v>424</v>
      </c>
      <c r="B132" s="67" t="s">
        <v>73</v>
      </c>
      <c r="C132" s="103">
        <f>C133</f>
        <v>1000</v>
      </c>
      <c r="D132" s="67">
        <v>0</v>
      </c>
      <c r="E132" s="103">
        <f>E133</f>
        <v>1000</v>
      </c>
      <c r="F132" s="103">
        <f t="shared" ref="F132:N132" si="56">F133</f>
        <v>0</v>
      </c>
      <c r="G132" s="103">
        <f t="shared" si="56"/>
        <v>0</v>
      </c>
      <c r="H132" s="103">
        <f>H133</f>
        <v>0</v>
      </c>
      <c r="I132" s="103">
        <f t="shared" si="56"/>
        <v>0</v>
      </c>
      <c r="J132" s="103">
        <f t="shared" si="56"/>
        <v>0</v>
      </c>
      <c r="K132" s="103">
        <v>0</v>
      </c>
      <c r="L132" s="103">
        <f t="shared" si="56"/>
        <v>0</v>
      </c>
      <c r="M132" s="103">
        <f t="shared" si="56"/>
        <v>0</v>
      </c>
      <c r="N132" s="103">
        <f t="shared" si="56"/>
        <v>0</v>
      </c>
      <c r="P132" s="24"/>
    </row>
    <row r="133" spans="1:19" s="4" customFormat="1" ht="12.75" customHeight="1">
      <c r="A133" s="71">
        <v>4241</v>
      </c>
      <c r="B133" s="69" t="s">
        <v>54</v>
      </c>
      <c r="C133" s="104">
        <v>1000</v>
      </c>
      <c r="D133" s="69">
        <v>0</v>
      </c>
      <c r="E133" s="104">
        <v>1000</v>
      </c>
      <c r="F133" s="104">
        <v>0</v>
      </c>
      <c r="G133" s="104">
        <v>0</v>
      </c>
      <c r="H133" s="104">
        <v>0</v>
      </c>
      <c r="I133" s="104">
        <v>0</v>
      </c>
      <c r="J133" s="104">
        <v>0</v>
      </c>
      <c r="K133" s="104">
        <v>0</v>
      </c>
      <c r="L133" s="104">
        <v>0</v>
      </c>
      <c r="M133" s="104">
        <v>0</v>
      </c>
      <c r="N133" s="104">
        <v>0</v>
      </c>
      <c r="P133" s="24"/>
    </row>
    <row r="134" spans="1:19" s="4" customFormat="1" ht="12.75" customHeight="1">
      <c r="A134" s="87"/>
      <c r="B134" s="69"/>
      <c r="C134" s="69"/>
      <c r="D134" s="69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P134" s="24"/>
    </row>
    <row r="135" spans="1:19" s="4" customFormat="1" ht="12.75" customHeight="1">
      <c r="A135" s="72" t="s">
        <v>65</v>
      </c>
      <c r="B135" s="90" t="s">
        <v>93</v>
      </c>
      <c r="C135" s="118">
        <f t="shared" ref="C135:D137" si="57">C136</f>
        <v>91462.5</v>
      </c>
      <c r="D135" s="118">
        <f t="shared" si="57"/>
        <v>91462.5</v>
      </c>
      <c r="E135" s="107">
        <f t="shared" ref="E135:K135" si="58">E136</f>
        <v>0</v>
      </c>
      <c r="F135" s="107">
        <f>F136</f>
        <v>0</v>
      </c>
      <c r="G135" s="107">
        <f t="shared" si="58"/>
        <v>0</v>
      </c>
      <c r="H135" s="107">
        <f t="shared" si="58"/>
        <v>0</v>
      </c>
      <c r="I135" s="107">
        <f t="shared" ca="1" si="58"/>
        <v>0</v>
      </c>
      <c r="J135" s="107">
        <f>J136</f>
        <v>0</v>
      </c>
      <c r="K135" s="107">
        <f t="shared" ca="1" si="58"/>
        <v>0</v>
      </c>
      <c r="L135" s="107">
        <v>0</v>
      </c>
      <c r="M135" s="107">
        <f>M136</f>
        <v>0</v>
      </c>
      <c r="N135" s="107">
        <f>N136</f>
        <v>0</v>
      </c>
      <c r="P135" s="24"/>
    </row>
    <row r="136" spans="1:19" s="4" customFormat="1" ht="25.5" customHeight="1">
      <c r="A136" s="95" t="s">
        <v>92</v>
      </c>
      <c r="B136" s="86" t="s">
        <v>55</v>
      </c>
      <c r="C136" s="85">
        <f t="shared" si="57"/>
        <v>91462.5</v>
      </c>
      <c r="D136" s="85">
        <f t="shared" si="57"/>
        <v>91462.5</v>
      </c>
      <c r="E136" s="102">
        <f>E137+H144</f>
        <v>0</v>
      </c>
      <c r="F136" s="102">
        <f>F137+K144</f>
        <v>0</v>
      </c>
      <c r="G136" s="102">
        <f t="shared" ref="G136:H136" si="59">G137</f>
        <v>0</v>
      </c>
      <c r="H136" s="102">
        <f t="shared" si="59"/>
        <v>0</v>
      </c>
      <c r="I136" s="103">
        <f ca="1">I137</f>
        <v>0</v>
      </c>
      <c r="J136" s="103">
        <v>0</v>
      </c>
      <c r="K136" s="103">
        <f ca="1">K137</f>
        <v>0</v>
      </c>
      <c r="L136" s="102">
        <v>0</v>
      </c>
      <c r="M136" s="103">
        <v>0</v>
      </c>
      <c r="N136" s="102">
        <f>N137</f>
        <v>0</v>
      </c>
      <c r="P136" s="24"/>
    </row>
    <row r="137" spans="1:19" s="4" customFormat="1" ht="29.25" customHeight="1">
      <c r="A137" s="70">
        <v>4</v>
      </c>
      <c r="B137" s="67" t="s">
        <v>93</v>
      </c>
      <c r="C137" s="67">
        <f t="shared" si="57"/>
        <v>91462.5</v>
      </c>
      <c r="D137" s="67">
        <f t="shared" si="57"/>
        <v>91462.5</v>
      </c>
      <c r="E137" s="103">
        <f>E138</f>
        <v>0</v>
      </c>
      <c r="F137" s="103">
        <f>F138+K144</f>
        <v>0</v>
      </c>
      <c r="G137" s="103">
        <f>G138</f>
        <v>0</v>
      </c>
      <c r="H137" s="103">
        <f>H138</f>
        <v>0</v>
      </c>
      <c r="I137" s="103">
        <f ca="1">I138</f>
        <v>0</v>
      </c>
      <c r="J137" s="103">
        <f>J138</f>
        <v>0</v>
      </c>
      <c r="K137" s="103">
        <f ca="1">K138</f>
        <v>0</v>
      </c>
      <c r="L137" s="103">
        <v>0</v>
      </c>
      <c r="M137" s="103">
        <f>M138</f>
        <v>0</v>
      </c>
      <c r="N137" s="103">
        <f>N138</f>
        <v>0</v>
      </c>
      <c r="P137" s="24"/>
    </row>
    <row r="138" spans="1:19" s="4" customFormat="1" ht="12.75" customHeight="1">
      <c r="A138" s="70">
        <v>451</v>
      </c>
      <c r="B138" s="67" t="s">
        <v>93</v>
      </c>
      <c r="C138" s="67">
        <f>C141</f>
        <v>91462.5</v>
      </c>
      <c r="D138" s="67">
        <f>D141</f>
        <v>91462.5</v>
      </c>
      <c r="E138" s="103">
        <v>0</v>
      </c>
      <c r="F138" s="103">
        <v>0</v>
      </c>
      <c r="G138" s="103">
        <v>0</v>
      </c>
      <c r="H138" s="103">
        <v>0</v>
      </c>
      <c r="I138" s="103">
        <f t="shared" ref="I138:K138" ca="1" si="60">I138</f>
        <v>0</v>
      </c>
      <c r="J138" s="103">
        <v>0</v>
      </c>
      <c r="K138" s="103">
        <f t="shared" ca="1" si="60"/>
        <v>0</v>
      </c>
      <c r="L138" s="103">
        <v>0</v>
      </c>
      <c r="M138" s="103">
        <v>0</v>
      </c>
      <c r="N138" s="103">
        <v>0</v>
      </c>
      <c r="P138" s="24"/>
    </row>
    <row r="139" spans="1:19" s="4" customFormat="1" ht="12.75" customHeight="1">
      <c r="A139" s="71">
        <v>4221</v>
      </c>
      <c r="B139" s="69" t="s">
        <v>52</v>
      </c>
      <c r="C139" s="69">
        <v>0</v>
      </c>
      <c r="D139" s="69">
        <v>0</v>
      </c>
      <c r="E139" s="104">
        <v>0</v>
      </c>
      <c r="F139" s="104">
        <v>0</v>
      </c>
      <c r="G139" s="103">
        <v>0</v>
      </c>
      <c r="H139" s="104">
        <v>0</v>
      </c>
      <c r="I139" s="104">
        <v>0</v>
      </c>
      <c r="J139" s="104">
        <v>0</v>
      </c>
      <c r="K139" s="104">
        <v>0</v>
      </c>
      <c r="L139" s="104">
        <v>0</v>
      </c>
      <c r="M139" s="104">
        <v>0</v>
      </c>
      <c r="N139" s="104">
        <v>0</v>
      </c>
      <c r="P139" s="24"/>
    </row>
    <row r="140" spans="1:19" s="4" customFormat="1" ht="12.75" customHeight="1">
      <c r="A140" s="71">
        <v>4227</v>
      </c>
      <c r="B140" s="69" t="s">
        <v>124</v>
      </c>
      <c r="C140" s="69">
        <v>0</v>
      </c>
      <c r="D140" s="69">
        <v>0</v>
      </c>
      <c r="E140" s="104">
        <v>0</v>
      </c>
      <c r="F140" s="104">
        <v>0</v>
      </c>
      <c r="G140" s="104">
        <v>0</v>
      </c>
      <c r="H140" s="104">
        <v>0</v>
      </c>
      <c r="I140" s="104">
        <v>0</v>
      </c>
      <c r="J140" s="104">
        <v>0</v>
      </c>
      <c r="K140" s="104">
        <v>0</v>
      </c>
      <c r="L140" s="104">
        <v>0</v>
      </c>
      <c r="M140" s="104">
        <v>0</v>
      </c>
      <c r="N140" s="104">
        <v>0</v>
      </c>
      <c r="P140" s="24"/>
    </row>
    <row r="141" spans="1:19" s="4" customFormat="1" ht="12.75" customHeight="1">
      <c r="A141" s="68">
        <v>3232</v>
      </c>
      <c r="B141" s="69" t="s">
        <v>43</v>
      </c>
      <c r="C141" s="69">
        <v>91462.5</v>
      </c>
      <c r="D141" s="69">
        <v>91462.5</v>
      </c>
      <c r="E141" s="104">
        <v>0</v>
      </c>
      <c r="F141" s="104">
        <v>0</v>
      </c>
      <c r="G141" s="104">
        <v>0</v>
      </c>
      <c r="H141" s="104">
        <v>0</v>
      </c>
      <c r="I141" s="104">
        <v>0</v>
      </c>
      <c r="J141" s="104">
        <v>0</v>
      </c>
      <c r="K141" s="104">
        <v>0</v>
      </c>
      <c r="L141" s="104">
        <v>0</v>
      </c>
      <c r="M141" s="104">
        <v>0</v>
      </c>
      <c r="N141" s="104">
        <v>0</v>
      </c>
      <c r="P141" s="24"/>
    </row>
    <row r="142" spans="1:19" s="4" customFormat="1" ht="17.25" customHeight="1">
      <c r="A142" s="80"/>
      <c r="B142" s="69"/>
      <c r="C142" s="69"/>
      <c r="D142" s="69"/>
      <c r="E142" s="115"/>
      <c r="F142" s="104"/>
      <c r="G142" s="104"/>
      <c r="H142" s="104"/>
      <c r="I142" s="104"/>
      <c r="J142" s="104"/>
      <c r="K142" s="104"/>
      <c r="L142" s="104"/>
      <c r="M142" s="104"/>
      <c r="N142" s="104"/>
      <c r="O142" s="3"/>
      <c r="P142" s="3"/>
      <c r="Q142" s="3"/>
      <c r="S142" s="24"/>
    </row>
    <row r="143" spans="1:19" s="4" customFormat="1" ht="12.75" customHeight="1">
      <c r="A143" s="68"/>
      <c r="B143" s="69"/>
      <c r="C143" s="69"/>
      <c r="D143" s="69"/>
      <c r="E143" s="115"/>
      <c r="F143" s="104"/>
      <c r="G143" s="104"/>
      <c r="H143" s="104"/>
      <c r="I143" s="104"/>
      <c r="J143" s="104"/>
      <c r="K143" s="104"/>
      <c r="L143" s="104"/>
      <c r="M143" s="104"/>
      <c r="N143" s="104"/>
      <c r="S143" s="24"/>
    </row>
    <row r="144" spans="1:19" s="4" customFormat="1" ht="30" customHeight="1">
      <c r="A144" s="72" t="s">
        <v>61</v>
      </c>
      <c r="B144" s="94" t="s">
        <v>130</v>
      </c>
      <c r="C144" s="122">
        <f>SUM(C145+C155)</f>
        <v>203663.85</v>
      </c>
      <c r="D144" s="122">
        <f>SUM(D145+D155)</f>
        <v>0</v>
      </c>
      <c r="E144" s="116">
        <f t="shared" ref="E144:N144" si="61">SUM(E145+E155)</f>
        <v>14828.68</v>
      </c>
      <c r="F144" s="116">
        <f t="shared" si="61"/>
        <v>0</v>
      </c>
      <c r="G144" s="116">
        <f t="shared" si="61"/>
        <v>0</v>
      </c>
      <c r="H144" s="116">
        <f t="shared" si="61"/>
        <v>0</v>
      </c>
      <c r="I144" s="116">
        <f t="shared" si="61"/>
        <v>0</v>
      </c>
      <c r="J144" s="116">
        <f>J145</f>
        <v>201445.71</v>
      </c>
      <c r="K144" s="116">
        <f t="shared" si="61"/>
        <v>0</v>
      </c>
      <c r="L144" s="116">
        <f t="shared" si="61"/>
        <v>0</v>
      </c>
      <c r="M144" s="116">
        <f t="shared" si="61"/>
        <v>0</v>
      </c>
      <c r="N144" s="116">
        <f t="shared" si="61"/>
        <v>0</v>
      </c>
      <c r="O144" s="3"/>
      <c r="P144" s="3"/>
      <c r="Q144" s="3"/>
    </row>
    <row r="145" spans="1:20" s="4" customFormat="1" ht="27" customHeight="1">
      <c r="A145" s="95" t="s">
        <v>92</v>
      </c>
      <c r="B145" s="107" t="s">
        <v>131</v>
      </c>
      <c r="C145" s="107">
        <f t="shared" ref="C145:N145" si="62">C146</f>
        <v>203663.85</v>
      </c>
      <c r="D145" s="107">
        <f t="shared" si="62"/>
        <v>0</v>
      </c>
      <c r="E145" s="107">
        <f>E146</f>
        <v>14828.68</v>
      </c>
      <c r="F145" s="107">
        <f t="shared" si="62"/>
        <v>0</v>
      </c>
      <c r="G145" s="107">
        <f t="shared" si="62"/>
        <v>0</v>
      </c>
      <c r="H145" s="107">
        <f t="shared" si="62"/>
        <v>0</v>
      </c>
      <c r="I145" s="107">
        <f t="shared" si="62"/>
        <v>0</v>
      </c>
      <c r="J145" s="107">
        <f>J146</f>
        <v>201445.71</v>
      </c>
      <c r="K145" s="107">
        <f t="shared" si="62"/>
        <v>0</v>
      </c>
      <c r="L145" s="107">
        <f t="shared" si="62"/>
        <v>0</v>
      </c>
      <c r="M145" s="107">
        <f t="shared" si="62"/>
        <v>0</v>
      </c>
      <c r="N145" s="107">
        <f t="shared" si="62"/>
        <v>0</v>
      </c>
      <c r="O145" s="3"/>
      <c r="P145" s="3"/>
      <c r="Q145" s="3"/>
    </row>
    <row r="146" spans="1:20">
      <c r="A146" s="71">
        <v>4</v>
      </c>
      <c r="B146" s="67" t="s">
        <v>93</v>
      </c>
      <c r="C146" s="69">
        <v>203663.85</v>
      </c>
      <c r="D146" s="69">
        <v>0</v>
      </c>
      <c r="E146" s="115">
        <v>14828.68</v>
      </c>
      <c r="F146" s="104">
        <v>0</v>
      </c>
      <c r="G146" s="104">
        <v>0</v>
      </c>
      <c r="H146" s="104">
        <v>0</v>
      </c>
      <c r="I146" s="104">
        <v>0</v>
      </c>
      <c r="J146" s="104">
        <v>201445.71</v>
      </c>
      <c r="K146" s="104">
        <v>0</v>
      </c>
      <c r="L146" s="104">
        <v>0</v>
      </c>
      <c r="M146" s="104">
        <v>0</v>
      </c>
      <c r="N146" s="104">
        <v>0</v>
      </c>
      <c r="O146" s="3"/>
      <c r="P146" s="3"/>
      <c r="Q146" s="3"/>
      <c r="R146" s="3"/>
      <c r="S146" s="4"/>
      <c r="T146" s="4"/>
    </row>
    <row r="147" spans="1:20" s="4" customFormat="1">
      <c r="A147" s="80"/>
      <c r="B147" s="69"/>
      <c r="C147" s="69"/>
      <c r="D147" s="69"/>
      <c r="E147" s="115"/>
      <c r="F147" s="104"/>
      <c r="G147" s="104"/>
      <c r="H147" s="104"/>
      <c r="I147" s="104"/>
      <c r="J147" s="104"/>
      <c r="K147" s="104"/>
      <c r="L147" s="104"/>
      <c r="M147" s="104"/>
      <c r="N147" s="104"/>
      <c r="O147" s="3"/>
      <c r="P147" s="3"/>
      <c r="Q147" s="3"/>
    </row>
    <row r="148" spans="1:20" s="4" customFormat="1">
      <c r="A148" s="68"/>
      <c r="B148" s="69"/>
      <c r="C148" s="69"/>
      <c r="D148" s="69"/>
      <c r="E148" s="115"/>
      <c r="F148" s="104"/>
      <c r="G148" s="104"/>
      <c r="H148" s="104"/>
      <c r="I148" s="104"/>
      <c r="J148" s="104"/>
      <c r="K148" s="104"/>
      <c r="L148" s="104"/>
      <c r="M148" s="104"/>
      <c r="N148" s="104"/>
      <c r="S148" s="3"/>
      <c r="T148" s="3"/>
    </row>
    <row r="149" spans="1:20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3"/>
      <c r="L149" s="3"/>
      <c r="M149" s="3"/>
      <c r="N149" s="3"/>
      <c r="O149" s="3"/>
      <c r="P149" s="3"/>
      <c r="Q149" s="3"/>
      <c r="R149" s="3"/>
      <c r="S149" s="4"/>
      <c r="T149" s="4"/>
    </row>
    <row r="150" spans="1:20">
      <c r="A150" s="23"/>
      <c r="B150" s="23" t="s">
        <v>138</v>
      </c>
      <c r="C150" s="23"/>
      <c r="D150" s="23"/>
      <c r="E150" s="23"/>
      <c r="F150" s="23"/>
      <c r="G150" s="24"/>
      <c r="H150" s="24"/>
      <c r="I150" s="24"/>
      <c r="J150" s="24"/>
      <c r="K150" s="4"/>
      <c r="L150" s="4"/>
      <c r="M150" s="4"/>
      <c r="N150" s="4"/>
      <c r="O150" s="4"/>
      <c r="P150" s="4"/>
      <c r="Q150" s="4"/>
      <c r="R150" s="3"/>
      <c r="S150" s="4"/>
      <c r="T150" s="4"/>
    </row>
    <row r="151" spans="1:20">
      <c r="A151" s="23"/>
      <c r="B151" s="23"/>
      <c r="C151" s="23"/>
      <c r="D151" s="23" t="s">
        <v>136</v>
      </c>
      <c r="E151" s="23"/>
      <c r="F151" s="23"/>
      <c r="G151" s="23"/>
      <c r="H151" s="23"/>
      <c r="I151" s="23"/>
      <c r="J151" s="2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s="4" customFormat="1" ht="12.75" customHeight="1">
      <c r="A152" s="23"/>
      <c r="B152" s="23"/>
      <c r="C152" s="23"/>
      <c r="D152" s="23" t="s">
        <v>137</v>
      </c>
      <c r="E152" s="23"/>
      <c r="F152" s="23"/>
      <c r="G152" s="24"/>
      <c r="H152" s="24"/>
      <c r="I152" s="24"/>
      <c r="J152" s="24"/>
      <c r="S152" s="3"/>
      <c r="T152" s="3"/>
    </row>
    <row r="153" spans="1:20" s="4" customFormat="1">
      <c r="A153" s="23"/>
      <c r="B153" s="23"/>
      <c r="C153" s="23"/>
      <c r="D153" s="23" t="s">
        <v>139</v>
      </c>
      <c r="E153" s="23"/>
      <c r="F153" s="23"/>
      <c r="G153" s="24"/>
      <c r="H153" s="24"/>
      <c r="I153" s="24"/>
      <c r="J153" s="24"/>
      <c r="S153" s="3"/>
      <c r="T153" s="3"/>
    </row>
    <row r="154" spans="1:20" s="4" customFormat="1" ht="17.2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3"/>
      <c r="L154" s="3"/>
      <c r="M154" s="3"/>
      <c r="N154" s="3"/>
      <c r="O154" s="3"/>
      <c r="P154" s="3"/>
      <c r="Q154" s="3"/>
    </row>
    <row r="155" spans="1:20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3"/>
      <c r="L155" s="3"/>
      <c r="M155" s="3"/>
      <c r="N155" s="3"/>
      <c r="O155" s="3"/>
      <c r="P155" s="3"/>
      <c r="Q155" s="3"/>
      <c r="R155" s="3"/>
      <c r="S155" s="4"/>
      <c r="T155" s="4"/>
    </row>
    <row r="156" spans="1:20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3"/>
      <c r="L156" s="3"/>
      <c r="M156" s="3"/>
      <c r="N156" s="3"/>
      <c r="O156" s="3"/>
      <c r="P156" s="3"/>
      <c r="Q156" s="3"/>
      <c r="R156" s="3"/>
      <c r="S156" s="4"/>
      <c r="T156" s="4"/>
    </row>
    <row r="157" spans="1:20" s="4" customFormat="1">
      <c r="A157" s="23"/>
      <c r="B157" s="24"/>
      <c r="C157" s="24"/>
      <c r="D157" s="24"/>
      <c r="E157" s="24"/>
      <c r="F157" s="24"/>
      <c r="G157" s="24"/>
      <c r="H157" s="24"/>
      <c r="I157" s="24"/>
      <c r="J157" s="24"/>
      <c r="S157" s="3"/>
      <c r="T157" s="3"/>
    </row>
    <row r="158" spans="1:20">
      <c r="A158" s="23"/>
      <c r="B158" s="24"/>
      <c r="C158" s="24"/>
      <c r="D158" s="24"/>
      <c r="E158" s="24"/>
      <c r="F158" s="24"/>
      <c r="G158" s="24"/>
      <c r="H158" s="24"/>
      <c r="I158" s="24"/>
      <c r="J158" s="24"/>
      <c r="K158" s="4"/>
      <c r="L158" s="4"/>
      <c r="M158" s="4"/>
      <c r="N158" s="4"/>
      <c r="O158" s="4"/>
      <c r="P158" s="4"/>
      <c r="Q158" s="4"/>
      <c r="R158" s="3"/>
      <c r="S158" s="3"/>
      <c r="T158" s="3"/>
    </row>
    <row r="159" spans="1:20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4"/>
      <c r="L159" s="4"/>
      <c r="M159" s="4"/>
      <c r="N159" s="4"/>
      <c r="O159" s="4"/>
      <c r="P159" s="4"/>
      <c r="Q159" s="4"/>
      <c r="R159" s="3"/>
      <c r="S159" s="4"/>
      <c r="T159" s="4"/>
    </row>
    <row r="160" spans="1:20">
      <c r="A160" s="24"/>
      <c r="B160" s="23"/>
      <c r="C160" s="23"/>
      <c r="D160" s="23"/>
      <c r="E160" s="23"/>
      <c r="F160" s="23"/>
      <c r="G160" s="23"/>
      <c r="H160" s="23"/>
      <c r="I160" s="23"/>
      <c r="J160" s="2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>
      <c r="A161" s="24"/>
      <c r="B161" s="23"/>
      <c r="C161" s="23"/>
      <c r="D161" s="23"/>
      <c r="E161" s="23"/>
      <c r="F161" s="23"/>
      <c r="G161" s="23"/>
      <c r="H161" s="23"/>
      <c r="I161" s="23"/>
      <c r="J161" s="2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s="4" customFormat="1">
      <c r="A163" s="23"/>
      <c r="B163" s="24"/>
      <c r="C163" s="24"/>
      <c r="D163" s="24"/>
      <c r="E163" s="24"/>
      <c r="F163" s="24"/>
      <c r="G163" s="24"/>
      <c r="H163" s="24"/>
      <c r="I163" s="24"/>
      <c r="J163" s="24"/>
      <c r="R163" s="3"/>
      <c r="S163" s="3"/>
      <c r="T163" s="3"/>
    </row>
    <row r="164" spans="1:20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3"/>
      <c r="L164" s="3"/>
      <c r="M164" s="3"/>
      <c r="N164" s="3"/>
      <c r="O164" s="3"/>
      <c r="P164" s="3"/>
      <c r="Q164" s="3"/>
      <c r="R164" s="3"/>
      <c r="S164" s="24"/>
      <c r="T164" s="24"/>
    </row>
    <row r="165" spans="1:20" s="4" customFormat="1">
      <c r="A165" s="24"/>
      <c r="B165" s="23"/>
      <c r="C165" s="23"/>
      <c r="D165" s="23"/>
      <c r="E165" s="23"/>
      <c r="F165" s="23"/>
      <c r="G165" s="23"/>
      <c r="H165" s="23"/>
      <c r="I165" s="23"/>
      <c r="J165" s="23"/>
      <c r="K165" s="3"/>
      <c r="L165" s="3"/>
      <c r="M165" s="3"/>
      <c r="N165" s="3"/>
      <c r="O165" s="3"/>
      <c r="P165" s="3"/>
      <c r="Q165" s="3"/>
      <c r="S165" s="24"/>
      <c r="T165" s="24"/>
    </row>
    <row r="166" spans="1:20" s="4" customForma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3"/>
      <c r="L166" s="3"/>
      <c r="M166" s="3"/>
      <c r="N166" s="3"/>
      <c r="O166" s="3"/>
      <c r="P166" s="3"/>
      <c r="Q166" s="3"/>
      <c r="R166" s="3"/>
      <c r="S166" s="23"/>
      <c r="T166" s="23"/>
    </row>
    <row r="167" spans="1:20" ht="12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3"/>
      <c r="L167" s="3"/>
      <c r="M167" s="3"/>
      <c r="N167" s="3"/>
      <c r="O167" s="3"/>
      <c r="P167" s="3"/>
      <c r="Q167" s="3"/>
      <c r="R167" s="3"/>
      <c r="S167" s="23"/>
      <c r="T167" s="23"/>
    </row>
    <row r="168" spans="1:20">
      <c r="A168" s="23"/>
      <c r="B168" s="24"/>
      <c r="C168" s="24"/>
      <c r="D168" s="24"/>
      <c r="E168" s="24"/>
      <c r="F168" s="24"/>
      <c r="G168" s="24"/>
      <c r="H168" s="24"/>
      <c r="I168" s="24"/>
      <c r="J168" s="24"/>
      <c r="K168" s="4"/>
      <c r="L168" s="4"/>
      <c r="M168" s="4"/>
      <c r="N168" s="4"/>
      <c r="O168" s="4"/>
      <c r="P168" s="4"/>
      <c r="Q168" s="4"/>
      <c r="R168" s="3"/>
      <c r="S168" s="23"/>
      <c r="T168" s="23"/>
    </row>
    <row r="169" spans="1:20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3"/>
      <c r="L169" s="3"/>
      <c r="M169" s="3"/>
      <c r="N169" s="3"/>
      <c r="O169" s="3"/>
      <c r="P169" s="3"/>
      <c r="Q169" s="3"/>
      <c r="R169" s="3"/>
      <c r="S169" s="24"/>
      <c r="T169" s="24"/>
    </row>
    <row r="170" spans="1:20" s="4" customForma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S170" s="23"/>
      <c r="T170" s="23"/>
    </row>
    <row r="171" spans="1:20" s="4" customFormat="1">
      <c r="A171" s="23"/>
      <c r="B171" s="24"/>
      <c r="C171" s="24"/>
      <c r="D171" s="24"/>
      <c r="E171" s="24"/>
      <c r="F171" s="24"/>
      <c r="G171" s="24"/>
      <c r="H171" s="24"/>
      <c r="I171" s="24"/>
      <c r="J171" s="24"/>
      <c r="R171" s="3"/>
      <c r="S171" s="23"/>
      <c r="T171" s="23"/>
    </row>
    <row r="172" spans="1:20" s="4" customFormat="1">
      <c r="A172" s="24"/>
      <c r="B172" s="23"/>
      <c r="C172" s="23"/>
      <c r="D172" s="23"/>
      <c r="E172" s="23"/>
      <c r="F172" s="23"/>
      <c r="G172" s="23"/>
      <c r="H172" s="23"/>
      <c r="I172" s="23"/>
      <c r="J172" s="23"/>
      <c r="K172" s="3"/>
      <c r="L172" s="3"/>
      <c r="M172" s="3"/>
      <c r="N172" s="3"/>
      <c r="O172" s="3"/>
      <c r="P172" s="3"/>
      <c r="Q172" s="3"/>
      <c r="S172" s="23"/>
      <c r="T172" s="23"/>
    </row>
    <row r="173" spans="1:20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4"/>
      <c r="L173" s="4"/>
      <c r="M173" s="4"/>
      <c r="N173" s="4"/>
      <c r="O173" s="4"/>
      <c r="P173" s="4"/>
      <c r="Q173" s="4"/>
      <c r="R173" s="3"/>
      <c r="S173" s="23"/>
      <c r="T173" s="23"/>
    </row>
    <row r="174" spans="1:20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3"/>
      <c r="L174" s="3"/>
      <c r="M174" s="3"/>
      <c r="N174" s="3"/>
      <c r="O174" s="3"/>
      <c r="P174" s="3"/>
      <c r="Q174" s="3"/>
      <c r="R174" s="4"/>
      <c r="S174" s="24"/>
      <c r="T174" s="24"/>
    </row>
    <row r="175" spans="1:20">
      <c r="A175" s="24"/>
      <c r="B175" s="23"/>
      <c r="C175" s="23"/>
      <c r="D175" s="23"/>
      <c r="E175" s="23"/>
      <c r="F175" s="23"/>
      <c r="G175" s="23"/>
      <c r="H175" s="23"/>
      <c r="I175" s="23"/>
      <c r="J175" s="23"/>
      <c r="K175" s="3"/>
      <c r="L175" s="3"/>
      <c r="M175" s="3"/>
      <c r="N175" s="3"/>
      <c r="O175" s="3"/>
      <c r="P175" s="3"/>
      <c r="Q175" s="3"/>
      <c r="R175" s="4"/>
      <c r="S175" s="23"/>
      <c r="T175" s="23"/>
    </row>
    <row r="176" spans="1:20" s="4" customForma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3"/>
      <c r="L176" s="3"/>
      <c r="M176" s="3"/>
      <c r="N176" s="3"/>
      <c r="O176" s="3"/>
      <c r="P176" s="3"/>
      <c r="Q176" s="3"/>
      <c r="R176" s="3"/>
      <c r="S176" s="24"/>
      <c r="T176" s="24"/>
    </row>
    <row r="177" spans="1:20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3"/>
      <c r="L177" s="3"/>
      <c r="M177" s="3"/>
      <c r="N177" s="3"/>
      <c r="O177" s="3"/>
      <c r="P177" s="3"/>
      <c r="Q177" s="3"/>
      <c r="R177" s="3"/>
      <c r="S177" s="23"/>
      <c r="T177" s="23"/>
    </row>
    <row r="178" spans="1:20">
      <c r="A178" s="23"/>
      <c r="B178" s="3"/>
      <c r="C178" s="50"/>
      <c r="D178" s="3"/>
      <c r="E178" s="50"/>
      <c r="F178" s="3"/>
      <c r="G178" s="3"/>
      <c r="H178" s="46"/>
      <c r="I178" s="50"/>
      <c r="J178" s="50"/>
      <c r="K178" s="3"/>
      <c r="L178" s="3"/>
      <c r="M178" s="3"/>
      <c r="N178" s="3"/>
      <c r="O178" s="3"/>
      <c r="P178" s="3"/>
      <c r="Q178" s="3"/>
      <c r="R178" s="3"/>
      <c r="S178" s="24"/>
      <c r="T178" s="24"/>
    </row>
    <row r="179" spans="1:20">
      <c r="A179" s="23"/>
      <c r="B179" s="3"/>
      <c r="C179" s="50"/>
      <c r="D179" s="3"/>
      <c r="E179" s="50"/>
      <c r="F179" s="3"/>
      <c r="G179" s="3"/>
      <c r="H179" s="46"/>
      <c r="I179" s="50"/>
      <c r="J179" s="50"/>
      <c r="K179" s="3"/>
      <c r="L179" s="3"/>
      <c r="M179" s="3"/>
      <c r="N179" s="3"/>
      <c r="O179" s="3"/>
      <c r="P179" s="3"/>
      <c r="Q179" s="3"/>
      <c r="R179" s="4"/>
      <c r="S179" s="24"/>
      <c r="T179" s="24"/>
    </row>
    <row r="180" spans="1:20">
      <c r="A180" s="3"/>
      <c r="B180" s="3"/>
      <c r="C180" s="50"/>
      <c r="D180" s="3"/>
      <c r="E180" s="50"/>
      <c r="F180" s="3"/>
      <c r="G180" s="3"/>
      <c r="H180" s="46"/>
      <c r="I180" s="50"/>
      <c r="J180" s="50"/>
      <c r="K180" s="3"/>
      <c r="L180" s="3"/>
      <c r="M180" s="3"/>
      <c r="N180" s="3"/>
      <c r="O180" s="3"/>
      <c r="P180" s="3"/>
      <c r="Q180" s="3"/>
      <c r="R180" s="4"/>
      <c r="S180" s="23"/>
      <c r="T180" s="23"/>
    </row>
    <row r="181" spans="1:20" s="4" customFormat="1">
      <c r="A181" s="3"/>
      <c r="B181" s="3"/>
      <c r="C181" s="50"/>
      <c r="D181" s="3"/>
      <c r="E181" s="50"/>
      <c r="F181" s="3"/>
      <c r="G181" s="3"/>
      <c r="H181" s="46"/>
      <c r="I181" s="50"/>
      <c r="J181" s="50"/>
      <c r="K181" s="3"/>
      <c r="L181" s="3"/>
      <c r="M181" s="3"/>
      <c r="N181" s="3"/>
      <c r="O181" s="3"/>
      <c r="P181" s="3"/>
      <c r="Q181" s="3"/>
      <c r="S181" s="23"/>
      <c r="T181" s="23"/>
    </row>
    <row r="182" spans="1:20">
      <c r="A182" s="3"/>
      <c r="B182" s="3"/>
      <c r="C182" s="50"/>
      <c r="D182" s="3"/>
      <c r="E182" s="50"/>
      <c r="F182" s="3"/>
      <c r="G182" s="3"/>
      <c r="H182" s="46"/>
      <c r="I182" s="50"/>
      <c r="J182" s="50"/>
      <c r="K182" s="3"/>
      <c r="L182" s="3"/>
      <c r="M182" s="3"/>
      <c r="N182" s="3"/>
      <c r="O182" s="3"/>
      <c r="P182" s="3"/>
      <c r="Q182" s="3"/>
      <c r="R182" s="3"/>
      <c r="S182" s="23"/>
      <c r="T182" s="23"/>
    </row>
    <row r="183" spans="1:20" s="4" customFormat="1">
      <c r="A183" s="3"/>
      <c r="B183" s="3"/>
      <c r="C183" s="50"/>
      <c r="D183" s="3"/>
      <c r="E183" s="50"/>
      <c r="F183" s="3"/>
      <c r="G183" s="3"/>
      <c r="H183" s="46"/>
      <c r="I183" s="50"/>
      <c r="J183" s="50"/>
      <c r="K183" s="3"/>
      <c r="L183" s="3"/>
      <c r="M183" s="3"/>
      <c r="N183" s="3"/>
      <c r="O183" s="3"/>
      <c r="P183" s="3"/>
      <c r="Q183" s="3"/>
      <c r="R183" s="3"/>
      <c r="S183" s="24"/>
      <c r="T183" s="24"/>
    </row>
    <row r="184" spans="1:20" s="4" customFormat="1">
      <c r="A184" s="3"/>
      <c r="B184" s="3"/>
      <c r="C184" s="50"/>
      <c r="D184" s="3"/>
      <c r="E184" s="50"/>
      <c r="F184" s="3"/>
      <c r="G184" s="3"/>
      <c r="H184" s="46"/>
      <c r="I184" s="50"/>
      <c r="J184" s="50"/>
      <c r="K184" s="3"/>
      <c r="L184" s="3"/>
      <c r="M184" s="3"/>
      <c r="N184" s="3"/>
      <c r="O184" s="3"/>
      <c r="P184" s="3"/>
      <c r="Q184" s="3"/>
      <c r="R184" s="3"/>
      <c r="S184" s="24"/>
      <c r="T184" s="24"/>
    </row>
    <row r="185" spans="1:20">
      <c r="A185" s="3"/>
      <c r="B185" s="3"/>
      <c r="C185" s="50"/>
      <c r="D185" s="3"/>
      <c r="E185" s="50"/>
      <c r="F185" s="3"/>
      <c r="G185" s="3"/>
      <c r="H185" s="46"/>
      <c r="I185" s="50"/>
      <c r="J185" s="50"/>
      <c r="K185" s="3"/>
      <c r="L185" s="3"/>
      <c r="M185" s="3"/>
      <c r="N185" s="3"/>
      <c r="O185" s="3"/>
      <c r="P185" s="3"/>
      <c r="Q185" s="3"/>
      <c r="R185" s="4"/>
      <c r="S185" s="24"/>
      <c r="T185" s="24"/>
    </row>
    <row r="186" spans="1:20" s="4" customFormat="1">
      <c r="A186" s="3"/>
      <c r="B186" s="3"/>
      <c r="C186" s="50"/>
      <c r="D186" s="3"/>
      <c r="E186" s="50"/>
      <c r="F186" s="3"/>
      <c r="G186" s="3"/>
      <c r="H186" s="46"/>
      <c r="I186" s="50"/>
      <c r="J186" s="50"/>
      <c r="K186" s="3"/>
      <c r="L186" s="3"/>
      <c r="M186" s="3"/>
      <c r="N186" s="3"/>
      <c r="O186" s="3"/>
      <c r="P186" s="3"/>
      <c r="Q186" s="3"/>
      <c r="R186" s="3"/>
      <c r="S186" s="23"/>
      <c r="T186" s="23"/>
    </row>
    <row r="187" spans="1:20">
      <c r="A187" s="3"/>
      <c r="B187" s="3"/>
      <c r="C187" s="50"/>
      <c r="D187" s="3"/>
      <c r="E187" s="50"/>
      <c r="F187" s="3"/>
      <c r="G187" s="3"/>
      <c r="H187" s="46"/>
      <c r="I187" s="50"/>
      <c r="J187" s="50"/>
      <c r="K187" s="3"/>
      <c r="L187" s="3"/>
      <c r="M187" s="3"/>
      <c r="N187" s="3"/>
      <c r="O187" s="3"/>
      <c r="P187" s="3"/>
      <c r="Q187" s="3"/>
      <c r="R187" s="3"/>
      <c r="S187" s="23"/>
      <c r="T187" s="23"/>
    </row>
    <row r="188" spans="1:20">
      <c r="A188" s="3"/>
      <c r="B188" s="3"/>
      <c r="C188" s="50"/>
      <c r="D188" s="3"/>
      <c r="E188" s="50"/>
      <c r="F188" s="3"/>
      <c r="G188" s="3"/>
      <c r="H188" s="46"/>
      <c r="I188" s="50"/>
      <c r="J188" s="50"/>
      <c r="K188" s="3"/>
      <c r="L188" s="3"/>
      <c r="M188" s="3"/>
      <c r="N188" s="3"/>
      <c r="O188" s="3"/>
      <c r="P188" s="3"/>
      <c r="Q188" s="3"/>
      <c r="R188" s="3"/>
      <c r="S188" s="23"/>
      <c r="T188" s="23"/>
    </row>
    <row r="189" spans="1:20">
      <c r="A189" s="3"/>
      <c r="B189" s="3"/>
      <c r="C189" s="50"/>
      <c r="D189" s="3"/>
      <c r="E189" s="50"/>
      <c r="F189" s="3"/>
      <c r="G189" s="3"/>
      <c r="H189" s="46"/>
      <c r="I189" s="50"/>
      <c r="J189" s="50"/>
      <c r="K189" s="3"/>
      <c r="L189" s="3"/>
      <c r="M189" s="3"/>
      <c r="N189" s="3"/>
      <c r="O189" s="3"/>
      <c r="P189" s="3"/>
      <c r="Q189" s="3"/>
      <c r="R189" s="3"/>
      <c r="S189" s="24"/>
      <c r="T189" s="24"/>
    </row>
    <row r="190" spans="1:20">
      <c r="A190" s="3"/>
      <c r="B190" s="3"/>
      <c r="C190" s="50"/>
      <c r="D190" s="3"/>
      <c r="E190" s="50"/>
      <c r="F190" s="3"/>
      <c r="G190" s="3"/>
      <c r="H190" s="46"/>
      <c r="I190" s="50"/>
      <c r="J190" s="50"/>
      <c r="K190" s="3"/>
      <c r="L190" s="3"/>
      <c r="M190" s="3"/>
      <c r="N190" s="3"/>
      <c r="O190" s="3"/>
      <c r="P190" s="3"/>
      <c r="Q190" s="3"/>
      <c r="R190" s="4"/>
      <c r="S190" s="23"/>
      <c r="T190" s="23"/>
    </row>
    <row r="191" spans="1:20">
      <c r="A191" s="3"/>
      <c r="B191" s="3"/>
      <c r="C191" s="50"/>
      <c r="D191" s="3"/>
      <c r="E191" s="50"/>
      <c r="F191" s="3"/>
      <c r="G191" s="3"/>
      <c r="H191" s="46"/>
      <c r="I191" s="50"/>
      <c r="J191" s="50"/>
      <c r="K191" s="3"/>
      <c r="L191" s="3"/>
      <c r="M191" s="3"/>
      <c r="N191" s="3"/>
      <c r="O191" s="3"/>
      <c r="P191" s="3"/>
      <c r="Q191" s="3"/>
      <c r="R191" s="3"/>
      <c r="S191" s="23"/>
      <c r="T191" s="23"/>
    </row>
    <row r="192" spans="1:20">
      <c r="A192" s="3"/>
      <c r="B192" s="3"/>
      <c r="C192" s="50"/>
      <c r="D192" s="3"/>
      <c r="E192" s="50"/>
      <c r="F192" s="3"/>
      <c r="G192" s="3"/>
      <c r="H192" s="46"/>
      <c r="I192" s="50"/>
      <c r="J192" s="50"/>
      <c r="K192" s="3"/>
      <c r="L192" s="3"/>
      <c r="M192" s="3"/>
      <c r="N192" s="3"/>
      <c r="O192" s="3"/>
      <c r="P192" s="3"/>
      <c r="Q192" s="3"/>
      <c r="R192" s="4"/>
      <c r="S192" s="23"/>
      <c r="T192" s="23"/>
    </row>
    <row r="193" spans="1:20">
      <c r="A193" s="3"/>
      <c r="B193" s="3"/>
      <c r="C193" s="50"/>
      <c r="D193" s="3"/>
      <c r="E193" s="50"/>
      <c r="F193" s="3"/>
      <c r="G193" s="3"/>
      <c r="H193" s="46"/>
      <c r="I193" s="50"/>
      <c r="J193" s="50"/>
      <c r="K193" s="3"/>
      <c r="L193" s="3"/>
      <c r="M193" s="3"/>
      <c r="N193" s="3"/>
      <c r="O193" s="3"/>
      <c r="P193" s="3"/>
      <c r="Q193" s="3"/>
      <c r="R193" s="4"/>
      <c r="S193" s="23"/>
      <c r="T193" s="23"/>
    </row>
    <row r="194" spans="1:20">
      <c r="A194" s="3"/>
      <c r="B194" s="3"/>
      <c r="C194" s="50"/>
      <c r="D194" s="3"/>
      <c r="E194" s="50"/>
      <c r="F194" s="3"/>
      <c r="G194" s="3"/>
      <c r="H194" s="46"/>
      <c r="I194" s="50"/>
      <c r="J194" s="50"/>
      <c r="K194" s="3"/>
      <c r="L194" s="3"/>
      <c r="M194" s="3"/>
      <c r="N194" s="3"/>
      <c r="O194" s="3"/>
      <c r="P194" s="3"/>
      <c r="Q194" s="3"/>
      <c r="R194" s="3"/>
      <c r="S194" s="24"/>
      <c r="T194" s="24"/>
    </row>
    <row r="195" spans="1:20">
      <c r="A195" s="3"/>
      <c r="B195" s="3"/>
      <c r="C195" s="50"/>
      <c r="D195" s="3"/>
      <c r="E195" s="50"/>
      <c r="F195" s="3"/>
      <c r="G195" s="3"/>
      <c r="H195" s="46"/>
      <c r="I195" s="50"/>
      <c r="J195" s="50"/>
      <c r="K195" s="3"/>
      <c r="L195" s="3"/>
      <c r="M195" s="3"/>
      <c r="N195" s="3"/>
      <c r="O195" s="3"/>
      <c r="P195" s="3"/>
      <c r="Q195" s="3"/>
      <c r="R195" s="4"/>
      <c r="S195" s="23"/>
      <c r="T195" s="23"/>
    </row>
    <row r="196" spans="1:20">
      <c r="A196" s="3"/>
      <c r="B196" s="3"/>
      <c r="C196" s="50"/>
      <c r="D196" s="3"/>
      <c r="E196" s="50"/>
      <c r="F196" s="3"/>
      <c r="G196" s="3"/>
      <c r="H196" s="46"/>
      <c r="I196" s="50"/>
      <c r="J196" s="50"/>
      <c r="K196" s="3"/>
      <c r="L196" s="3"/>
      <c r="M196" s="3"/>
      <c r="N196" s="3"/>
      <c r="O196" s="3"/>
      <c r="P196" s="3"/>
      <c r="Q196" s="3"/>
      <c r="R196" s="3"/>
      <c r="S196" s="24"/>
      <c r="T196" s="24"/>
    </row>
    <row r="197" spans="1:20">
      <c r="A197" s="3"/>
      <c r="B197" s="3"/>
      <c r="C197" s="50"/>
      <c r="D197" s="3"/>
      <c r="E197" s="50"/>
      <c r="F197" s="3"/>
      <c r="G197" s="3"/>
      <c r="H197" s="46"/>
      <c r="I197" s="50"/>
      <c r="J197" s="50"/>
      <c r="K197" s="3"/>
      <c r="L197" s="3"/>
      <c r="M197" s="3"/>
      <c r="N197" s="3"/>
      <c r="O197" s="3"/>
      <c r="P197" s="3"/>
      <c r="Q197" s="3"/>
      <c r="R197" s="3"/>
      <c r="S197" s="24"/>
      <c r="T197" s="24"/>
    </row>
    <row r="198" spans="1:20">
      <c r="A198" s="3"/>
      <c r="B198" s="3"/>
      <c r="C198" s="50"/>
      <c r="D198" s="3"/>
      <c r="E198" s="50"/>
      <c r="F198" s="3"/>
      <c r="G198" s="3"/>
      <c r="H198" s="46"/>
      <c r="I198" s="50"/>
      <c r="J198" s="50"/>
      <c r="K198" s="3"/>
      <c r="L198" s="3"/>
      <c r="M198" s="3"/>
      <c r="N198" s="3"/>
      <c r="O198" s="3"/>
      <c r="P198" s="3"/>
      <c r="Q198" s="3"/>
      <c r="R198" s="3"/>
      <c r="S198" s="23"/>
      <c r="T198" s="23"/>
    </row>
    <row r="199" spans="1:20">
      <c r="A199" s="3"/>
      <c r="B199" s="3"/>
      <c r="C199" s="50"/>
      <c r="D199" s="3"/>
      <c r="E199" s="50"/>
      <c r="F199" s="3"/>
      <c r="G199" s="3"/>
      <c r="H199" s="46"/>
      <c r="I199" s="50"/>
      <c r="J199" s="50"/>
      <c r="K199" s="3"/>
      <c r="L199" s="3"/>
      <c r="M199" s="3"/>
      <c r="N199" s="3"/>
      <c r="O199" s="3"/>
      <c r="P199" s="3"/>
      <c r="Q199" s="3"/>
      <c r="R199" s="3"/>
      <c r="S199" s="24"/>
      <c r="T199" s="24"/>
    </row>
    <row r="200" spans="1:20">
      <c r="A200" s="3"/>
      <c r="B200" s="3"/>
      <c r="C200" s="50"/>
      <c r="D200" s="3"/>
      <c r="E200" s="50"/>
      <c r="F200" s="3"/>
      <c r="G200" s="3"/>
      <c r="H200" s="46"/>
      <c r="I200" s="50"/>
      <c r="J200" s="50"/>
      <c r="K200" s="3"/>
      <c r="L200" s="3"/>
      <c r="M200" s="3"/>
      <c r="N200" s="3"/>
      <c r="O200" s="3"/>
      <c r="P200" s="3"/>
      <c r="Q200" s="3"/>
      <c r="R200" s="3"/>
      <c r="S200" s="23"/>
      <c r="T200" s="23"/>
    </row>
    <row r="201" spans="1:20">
      <c r="A201" s="3"/>
      <c r="B201" s="3"/>
      <c r="C201" s="50"/>
      <c r="D201" s="3"/>
      <c r="E201" s="50"/>
      <c r="F201" s="3"/>
      <c r="G201" s="3"/>
      <c r="H201" s="46"/>
      <c r="I201" s="50"/>
      <c r="J201" s="50"/>
      <c r="K201" s="3"/>
      <c r="L201" s="3"/>
      <c r="M201" s="3"/>
      <c r="N201" s="3"/>
      <c r="O201" s="3"/>
      <c r="P201" s="3"/>
      <c r="Q201" s="3"/>
      <c r="R201" s="3"/>
      <c r="S201" s="23"/>
      <c r="T201" s="23"/>
    </row>
    <row r="202" spans="1:20">
      <c r="A202" s="3"/>
      <c r="B202" s="3"/>
      <c r="C202" s="50"/>
      <c r="D202" s="3"/>
      <c r="E202" s="50"/>
      <c r="F202" s="3"/>
      <c r="G202" s="3"/>
      <c r="H202" s="46"/>
      <c r="I202" s="50"/>
      <c r="J202" s="50"/>
      <c r="K202" s="3"/>
      <c r="L202" s="3"/>
      <c r="M202" s="3"/>
      <c r="N202" s="3"/>
      <c r="O202" s="3"/>
      <c r="P202" s="3"/>
      <c r="Q202" s="3"/>
      <c r="R202" s="3"/>
      <c r="S202" s="23"/>
      <c r="T202" s="23"/>
    </row>
    <row r="203" spans="1:20">
      <c r="A203" s="3"/>
      <c r="B203" s="3"/>
      <c r="C203" s="50"/>
      <c r="D203" s="3"/>
      <c r="E203" s="50"/>
      <c r="F203" s="3"/>
      <c r="G203" s="3"/>
      <c r="H203" s="46"/>
      <c r="I203" s="50"/>
      <c r="J203" s="50"/>
      <c r="K203" s="3"/>
      <c r="L203" s="3"/>
      <c r="M203" s="3"/>
      <c r="N203" s="3"/>
      <c r="O203" s="3"/>
      <c r="P203" s="3"/>
      <c r="Q203" s="3"/>
      <c r="R203" s="3"/>
      <c r="S203" s="23"/>
      <c r="T203" s="23"/>
    </row>
    <row r="204" spans="1:20">
      <c r="A204" s="3"/>
      <c r="B204" s="3"/>
      <c r="C204" s="50"/>
      <c r="D204" s="3"/>
      <c r="E204" s="50"/>
      <c r="F204" s="3"/>
      <c r="G204" s="3"/>
      <c r="H204" s="46"/>
      <c r="I204" s="50"/>
      <c r="J204" s="50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>
      <c r="A205" s="3"/>
      <c r="B205" s="3"/>
      <c r="C205" s="50"/>
      <c r="D205" s="3"/>
      <c r="E205" s="50"/>
      <c r="F205" s="3"/>
      <c r="G205" s="3"/>
      <c r="H205" s="46"/>
      <c r="I205" s="50"/>
      <c r="J205" s="50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>
      <c r="A206" s="3"/>
      <c r="B206" s="3"/>
      <c r="C206" s="50"/>
      <c r="D206" s="3"/>
      <c r="E206" s="50"/>
      <c r="F206" s="3"/>
      <c r="G206" s="3"/>
      <c r="H206" s="46"/>
      <c r="I206" s="50"/>
      <c r="J206" s="50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>
      <c r="A207" s="3"/>
      <c r="B207" s="3"/>
      <c r="C207" s="50"/>
      <c r="D207" s="3"/>
      <c r="E207" s="50"/>
      <c r="F207" s="3"/>
      <c r="G207" s="3"/>
      <c r="H207" s="46"/>
      <c r="I207" s="50"/>
      <c r="J207" s="50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>
      <c r="A208" s="3"/>
      <c r="B208" s="3"/>
      <c r="C208" s="50"/>
      <c r="D208" s="3"/>
      <c r="E208" s="50"/>
      <c r="F208" s="3"/>
      <c r="G208" s="3"/>
      <c r="H208" s="46"/>
      <c r="I208" s="50"/>
      <c r="J208" s="50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>
      <c r="A209" s="3"/>
      <c r="B209" s="3"/>
      <c r="C209" s="50"/>
      <c r="D209" s="3"/>
      <c r="E209" s="50"/>
      <c r="F209" s="3"/>
      <c r="G209" s="3"/>
      <c r="H209" s="46"/>
      <c r="I209" s="50"/>
      <c r="J209" s="50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>
      <c r="A210" s="3"/>
      <c r="B210" s="3"/>
      <c r="C210" s="50"/>
      <c r="D210" s="3"/>
      <c r="E210" s="50"/>
      <c r="F210" s="3"/>
      <c r="G210" s="3"/>
      <c r="H210" s="46"/>
      <c r="I210" s="50"/>
      <c r="J210" s="50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>
      <c r="A211" s="3"/>
      <c r="B211" s="3"/>
      <c r="C211" s="50"/>
      <c r="D211" s="3"/>
      <c r="E211" s="50"/>
      <c r="F211" s="3"/>
      <c r="G211" s="3"/>
      <c r="H211" s="46"/>
      <c r="I211" s="50"/>
      <c r="J211" s="50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>
      <c r="A212" s="3"/>
      <c r="B212" s="3"/>
      <c r="C212" s="50"/>
      <c r="D212" s="3"/>
      <c r="E212" s="50"/>
      <c r="F212" s="3"/>
      <c r="G212" s="3"/>
      <c r="H212" s="46"/>
      <c r="I212" s="50"/>
      <c r="J212" s="50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>
      <c r="A213" s="3"/>
      <c r="B213" s="3"/>
      <c r="C213" s="50"/>
      <c r="D213" s="3"/>
      <c r="E213" s="50"/>
      <c r="F213" s="3"/>
      <c r="G213" s="3"/>
      <c r="H213" s="46"/>
      <c r="I213" s="50"/>
      <c r="J213" s="50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>
      <c r="A214" s="3"/>
      <c r="B214" s="3"/>
      <c r="C214" s="50"/>
      <c r="D214" s="3"/>
      <c r="E214" s="50"/>
      <c r="F214" s="3"/>
      <c r="G214" s="3"/>
      <c r="H214" s="46"/>
      <c r="I214" s="50"/>
      <c r="J214" s="50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>
      <c r="A215" s="3"/>
      <c r="B215" s="3"/>
      <c r="C215" s="50"/>
      <c r="D215" s="3"/>
      <c r="E215" s="50"/>
      <c r="F215" s="3"/>
      <c r="G215" s="3"/>
      <c r="H215" s="46"/>
      <c r="I215" s="50"/>
      <c r="J215" s="50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>
      <c r="A216" s="3"/>
      <c r="B216" s="3"/>
      <c r="C216" s="50"/>
      <c r="D216" s="3"/>
      <c r="E216" s="50"/>
      <c r="F216" s="3"/>
      <c r="G216" s="3"/>
      <c r="H216" s="46"/>
      <c r="I216" s="50"/>
      <c r="J216" s="50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>
      <c r="A217" s="3"/>
      <c r="B217" s="3"/>
      <c r="C217" s="50"/>
      <c r="D217" s="3"/>
      <c r="E217" s="50"/>
      <c r="F217" s="3"/>
      <c r="G217" s="3"/>
      <c r="H217" s="46"/>
      <c r="I217" s="50"/>
      <c r="J217" s="50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>
      <c r="A218" s="3"/>
      <c r="B218" s="3"/>
      <c r="C218" s="50"/>
      <c r="D218" s="3"/>
      <c r="E218" s="50"/>
      <c r="F218" s="3"/>
      <c r="G218" s="3"/>
      <c r="H218" s="46"/>
      <c r="I218" s="50"/>
      <c r="J218" s="50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>
      <c r="A219" s="3"/>
      <c r="B219" s="3"/>
      <c r="C219" s="50"/>
      <c r="D219" s="3"/>
      <c r="E219" s="50"/>
      <c r="F219" s="3"/>
      <c r="G219" s="3"/>
      <c r="H219" s="46"/>
      <c r="I219" s="50"/>
      <c r="J219" s="50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>
      <c r="A220" s="3"/>
      <c r="B220" s="3"/>
      <c r="C220" s="50"/>
      <c r="D220" s="3"/>
      <c r="E220" s="50"/>
      <c r="F220" s="3"/>
      <c r="G220" s="3"/>
      <c r="H220" s="46"/>
      <c r="I220" s="50"/>
      <c r="J220" s="50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>
      <c r="A221" s="3"/>
      <c r="B221" s="3"/>
      <c r="C221" s="50"/>
      <c r="D221" s="3"/>
      <c r="E221" s="50"/>
      <c r="F221" s="3"/>
      <c r="G221" s="3"/>
      <c r="H221" s="46"/>
      <c r="I221" s="50"/>
      <c r="J221" s="50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>
      <c r="A222" s="3"/>
      <c r="B222" s="3"/>
      <c r="C222" s="50"/>
      <c r="D222" s="3"/>
      <c r="E222" s="50"/>
      <c r="F222" s="3"/>
      <c r="G222" s="3"/>
      <c r="H222" s="46"/>
      <c r="I222" s="50"/>
      <c r="J222" s="50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>
      <c r="A223" s="3"/>
      <c r="B223" s="3"/>
      <c r="C223" s="50"/>
      <c r="D223" s="3"/>
      <c r="E223" s="50"/>
      <c r="F223" s="3"/>
      <c r="G223" s="3"/>
      <c r="H223" s="46"/>
      <c r="I223" s="50"/>
      <c r="J223" s="50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>
      <c r="A224" s="3"/>
      <c r="B224" s="3"/>
      <c r="C224" s="50"/>
      <c r="D224" s="3"/>
      <c r="E224" s="50"/>
      <c r="F224" s="3"/>
      <c r="G224" s="3"/>
      <c r="H224" s="46"/>
      <c r="I224" s="50"/>
      <c r="J224" s="50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>
      <c r="A225" s="3"/>
      <c r="B225" s="3"/>
      <c r="C225" s="50"/>
      <c r="D225" s="3"/>
      <c r="E225" s="50"/>
      <c r="F225" s="3"/>
      <c r="G225" s="3"/>
      <c r="H225" s="46"/>
      <c r="I225" s="50"/>
      <c r="J225" s="50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>
      <c r="A226" s="3"/>
      <c r="B226" s="3"/>
      <c r="C226" s="50"/>
      <c r="D226" s="3"/>
      <c r="E226" s="50"/>
      <c r="F226" s="3"/>
      <c r="G226" s="3"/>
      <c r="H226" s="46"/>
      <c r="I226" s="50"/>
      <c r="J226" s="50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>
      <c r="A227" s="3"/>
      <c r="B227" s="3"/>
      <c r="C227" s="50"/>
      <c r="D227" s="3"/>
      <c r="E227" s="50"/>
      <c r="F227" s="3"/>
      <c r="G227" s="3"/>
      <c r="H227" s="46"/>
      <c r="I227" s="50"/>
      <c r="J227" s="50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>
      <c r="A228" s="3"/>
      <c r="B228" s="3"/>
      <c r="C228" s="50"/>
      <c r="D228" s="3"/>
      <c r="E228" s="50"/>
      <c r="F228" s="3"/>
      <c r="G228" s="3"/>
      <c r="H228" s="46"/>
      <c r="I228" s="50"/>
      <c r="J228" s="50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>
      <c r="A229" s="3"/>
      <c r="B229" s="3"/>
      <c r="C229" s="50"/>
      <c r="D229" s="3"/>
      <c r="E229" s="50"/>
      <c r="F229" s="3"/>
      <c r="G229" s="3"/>
      <c r="H229" s="46"/>
      <c r="I229" s="50"/>
      <c r="J229" s="50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>
      <c r="A230" s="3"/>
      <c r="B230" s="3"/>
      <c r="C230" s="50"/>
      <c r="D230" s="3"/>
      <c r="E230" s="50"/>
      <c r="F230" s="3"/>
      <c r="G230" s="3"/>
      <c r="H230" s="46"/>
      <c r="I230" s="50"/>
      <c r="J230" s="50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>
      <c r="A231" s="3"/>
      <c r="B231" s="3"/>
      <c r="C231" s="50"/>
      <c r="D231" s="3"/>
      <c r="E231" s="50"/>
      <c r="F231" s="3"/>
      <c r="G231" s="3"/>
      <c r="H231" s="46"/>
      <c r="I231" s="50"/>
      <c r="J231" s="50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>
      <c r="A232" s="3"/>
      <c r="B232" s="3"/>
      <c r="C232" s="50"/>
      <c r="D232" s="3"/>
      <c r="E232" s="50"/>
      <c r="F232" s="3"/>
      <c r="G232" s="3"/>
      <c r="H232" s="46"/>
      <c r="I232" s="50"/>
      <c r="J232" s="50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>
      <c r="A233" s="3"/>
      <c r="B233" s="3"/>
      <c r="C233" s="50"/>
      <c r="D233" s="3"/>
      <c r="E233" s="50"/>
      <c r="F233" s="3"/>
      <c r="G233" s="3"/>
      <c r="H233" s="46"/>
      <c r="I233" s="50"/>
      <c r="J233" s="50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>
      <c r="A234" s="3"/>
      <c r="B234" s="3"/>
      <c r="C234" s="50"/>
      <c r="D234" s="3"/>
      <c r="E234" s="50"/>
      <c r="F234" s="3"/>
      <c r="G234" s="3"/>
      <c r="H234" s="46"/>
      <c r="I234" s="50"/>
      <c r="J234" s="50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>
      <c r="A235" s="3"/>
      <c r="B235" s="3"/>
      <c r="C235" s="50"/>
      <c r="D235" s="3"/>
      <c r="E235" s="50"/>
      <c r="F235" s="3"/>
      <c r="G235" s="3"/>
      <c r="H235" s="46"/>
      <c r="I235" s="50"/>
      <c r="J235" s="50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>
      <c r="A236" s="3"/>
      <c r="B236" s="3"/>
      <c r="C236" s="50"/>
      <c r="D236" s="3"/>
      <c r="E236" s="50"/>
      <c r="F236" s="3"/>
      <c r="G236" s="3"/>
      <c r="H236" s="46"/>
      <c r="I236" s="50"/>
      <c r="J236" s="50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>
      <c r="A237" s="3"/>
      <c r="B237" s="3"/>
      <c r="C237" s="50"/>
      <c r="D237" s="3"/>
      <c r="E237" s="50"/>
      <c r="F237" s="3"/>
      <c r="G237" s="3"/>
      <c r="H237" s="46"/>
      <c r="I237" s="50"/>
      <c r="J237" s="50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>
      <c r="A238" s="3"/>
      <c r="B238" s="3"/>
      <c r="C238" s="50"/>
      <c r="D238" s="3"/>
      <c r="E238" s="50"/>
      <c r="F238" s="3"/>
      <c r="G238" s="3"/>
      <c r="H238" s="46"/>
      <c r="I238" s="50"/>
      <c r="J238" s="50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>
      <c r="A239" s="3"/>
      <c r="B239" s="3"/>
      <c r="C239" s="50"/>
      <c r="D239" s="3"/>
      <c r="E239" s="50"/>
      <c r="F239" s="3"/>
      <c r="G239" s="3"/>
      <c r="H239" s="46"/>
      <c r="I239" s="50"/>
      <c r="J239" s="50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>
      <c r="A240" s="3"/>
      <c r="B240" s="3"/>
      <c r="C240" s="50"/>
      <c r="D240" s="3"/>
      <c r="E240" s="50"/>
      <c r="F240" s="3"/>
      <c r="G240" s="3"/>
      <c r="H240" s="46"/>
      <c r="I240" s="50"/>
      <c r="J240" s="50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>
      <c r="A241" s="3"/>
      <c r="B241" s="3"/>
      <c r="C241" s="50"/>
      <c r="D241" s="3"/>
      <c r="E241" s="50"/>
      <c r="F241" s="3"/>
      <c r="G241" s="3"/>
      <c r="H241" s="46"/>
      <c r="I241" s="50"/>
      <c r="J241" s="50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>
      <c r="A242" s="3"/>
      <c r="B242" s="3"/>
      <c r="C242" s="50"/>
      <c r="D242" s="3"/>
      <c r="E242" s="50"/>
      <c r="F242" s="3"/>
      <c r="G242" s="3"/>
      <c r="H242" s="46"/>
      <c r="I242" s="50"/>
      <c r="J242" s="50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>
      <c r="A243" s="3"/>
      <c r="B243" s="3"/>
      <c r="C243" s="50"/>
      <c r="D243" s="3"/>
      <c r="E243" s="50"/>
      <c r="F243" s="3"/>
      <c r="G243" s="3"/>
      <c r="H243" s="46"/>
      <c r="I243" s="50"/>
      <c r="J243" s="50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>
      <c r="A244" s="3"/>
      <c r="B244" s="3"/>
      <c r="C244" s="50"/>
      <c r="D244" s="3"/>
      <c r="E244" s="50"/>
      <c r="F244" s="3"/>
      <c r="G244" s="3"/>
      <c r="H244" s="46"/>
      <c r="I244" s="50"/>
      <c r="J244" s="50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>
      <c r="A245" s="3"/>
      <c r="B245" s="3"/>
      <c r="C245" s="50"/>
      <c r="D245" s="3"/>
      <c r="E245" s="50"/>
      <c r="F245" s="3"/>
      <c r="G245" s="3"/>
      <c r="H245" s="46"/>
      <c r="I245" s="50"/>
      <c r="J245" s="50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>
      <c r="A246" s="3"/>
      <c r="B246" s="3"/>
      <c r="C246" s="50"/>
      <c r="D246" s="3"/>
      <c r="E246" s="50"/>
      <c r="F246" s="3"/>
      <c r="G246" s="3"/>
      <c r="H246" s="46"/>
      <c r="I246" s="50"/>
      <c r="J246" s="50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>
      <c r="A247" s="3"/>
      <c r="B247" s="3"/>
      <c r="C247" s="50"/>
      <c r="D247" s="3"/>
      <c r="E247" s="50"/>
      <c r="F247" s="3"/>
      <c r="G247" s="3"/>
      <c r="H247" s="46"/>
      <c r="I247" s="50"/>
      <c r="J247" s="50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>
      <c r="A248" s="3"/>
      <c r="B248" s="3"/>
      <c r="C248" s="50"/>
      <c r="D248" s="3"/>
      <c r="E248" s="50"/>
      <c r="F248" s="3"/>
      <c r="G248" s="3"/>
      <c r="H248" s="46"/>
      <c r="I248" s="50"/>
      <c r="J248" s="50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>
      <c r="A249" s="3"/>
      <c r="B249" s="3"/>
      <c r="C249" s="50"/>
      <c r="D249" s="3"/>
      <c r="E249" s="50"/>
      <c r="F249" s="3"/>
      <c r="G249" s="3"/>
      <c r="H249" s="46"/>
      <c r="I249" s="50"/>
      <c r="J249" s="50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>
      <c r="A250" s="3"/>
      <c r="B250" s="3"/>
      <c r="C250" s="50"/>
      <c r="D250" s="3"/>
      <c r="E250" s="50"/>
      <c r="F250" s="3"/>
      <c r="G250" s="3"/>
      <c r="H250" s="46"/>
      <c r="I250" s="50"/>
      <c r="J250" s="50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>
      <c r="A251" s="3"/>
      <c r="B251" s="3"/>
      <c r="C251" s="50"/>
      <c r="D251" s="3"/>
      <c r="E251" s="50"/>
      <c r="F251" s="3"/>
      <c r="G251" s="3"/>
      <c r="H251" s="46"/>
      <c r="I251" s="50"/>
      <c r="J251" s="50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>
      <c r="A252" s="3"/>
      <c r="B252" s="3"/>
      <c r="C252" s="50"/>
      <c r="D252" s="3"/>
      <c r="E252" s="50"/>
      <c r="F252" s="3"/>
      <c r="G252" s="3"/>
      <c r="H252" s="46"/>
      <c r="I252" s="50"/>
      <c r="J252" s="50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>
      <c r="A253" s="3"/>
      <c r="B253" s="3"/>
      <c r="C253" s="50"/>
      <c r="D253" s="3"/>
      <c r="E253" s="50"/>
      <c r="F253" s="3"/>
      <c r="G253" s="3"/>
      <c r="H253" s="46"/>
      <c r="I253" s="50"/>
      <c r="J253" s="50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>
      <c r="A254" s="3"/>
      <c r="B254" s="3"/>
      <c r="C254" s="50"/>
      <c r="D254" s="3"/>
      <c r="E254" s="50"/>
      <c r="F254" s="3"/>
      <c r="G254" s="3"/>
      <c r="H254" s="46"/>
      <c r="I254" s="50"/>
      <c r="J254" s="50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>
      <c r="A255" s="3"/>
      <c r="B255" s="3"/>
      <c r="C255" s="50"/>
      <c r="D255" s="3"/>
      <c r="E255" s="50"/>
      <c r="F255" s="3"/>
      <c r="G255" s="3"/>
      <c r="H255" s="46"/>
      <c r="I255" s="50"/>
      <c r="J255" s="50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>
      <c r="A256" s="3"/>
      <c r="B256" s="3"/>
      <c r="C256" s="50"/>
      <c r="D256" s="3"/>
      <c r="E256" s="50"/>
      <c r="F256" s="3"/>
      <c r="G256" s="3"/>
      <c r="H256" s="46"/>
      <c r="I256" s="50"/>
      <c r="J256" s="50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>
      <c r="A257" s="3"/>
      <c r="B257" s="3"/>
      <c r="C257" s="50"/>
      <c r="D257" s="3"/>
      <c r="E257" s="50"/>
      <c r="F257" s="3"/>
      <c r="G257" s="3"/>
      <c r="H257" s="46"/>
      <c r="I257" s="50"/>
      <c r="J257" s="50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>
      <c r="A258" s="3"/>
      <c r="B258" s="3"/>
      <c r="C258" s="50"/>
      <c r="D258" s="3"/>
      <c r="E258" s="50"/>
      <c r="F258" s="3"/>
      <c r="G258" s="3"/>
      <c r="H258" s="46"/>
      <c r="I258" s="50"/>
      <c r="J258" s="50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>
      <c r="A259" s="3"/>
      <c r="B259" s="3"/>
      <c r="C259" s="50"/>
      <c r="D259" s="3"/>
      <c r="E259" s="50"/>
      <c r="F259" s="3"/>
      <c r="G259" s="3"/>
      <c r="H259" s="46"/>
      <c r="I259" s="50"/>
      <c r="J259" s="50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>
      <c r="A260" s="3"/>
      <c r="B260" s="3"/>
      <c r="C260" s="50"/>
      <c r="D260" s="3"/>
      <c r="E260" s="50"/>
      <c r="F260" s="3"/>
      <c r="G260" s="3"/>
      <c r="H260" s="46"/>
      <c r="I260" s="50"/>
      <c r="J260" s="50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>
      <c r="A261" s="3"/>
      <c r="B261" s="3"/>
      <c r="C261" s="50"/>
      <c r="D261" s="3"/>
      <c r="E261" s="50"/>
      <c r="F261" s="3"/>
      <c r="G261" s="3"/>
      <c r="H261" s="46"/>
      <c r="I261" s="50"/>
      <c r="J261" s="50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>
      <c r="A262" s="3"/>
      <c r="B262" s="3"/>
      <c r="C262" s="50"/>
      <c r="D262" s="3"/>
      <c r="E262" s="50"/>
      <c r="F262" s="3"/>
      <c r="G262" s="3"/>
      <c r="H262" s="46"/>
      <c r="I262" s="50"/>
      <c r="J262" s="50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>
      <c r="A263" s="3"/>
      <c r="B263" s="3"/>
      <c r="C263" s="50"/>
      <c r="D263" s="3"/>
      <c r="E263" s="50"/>
      <c r="F263" s="3"/>
      <c r="G263" s="3"/>
      <c r="H263" s="46"/>
      <c r="I263" s="50"/>
      <c r="J263" s="50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>
      <c r="A264" s="3"/>
      <c r="B264" s="3"/>
      <c r="C264" s="50"/>
      <c r="D264" s="3"/>
      <c r="E264" s="50"/>
      <c r="F264" s="3"/>
      <c r="G264" s="3"/>
      <c r="H264" s="46"/>
      <c r="I264" s="50"/>
      <c r="J264" s="50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>
      <c r="A265" s="3"/>
      <c r="B265" s="3"/>
      <c r="C265" s="50"/>
      <c r="D265" s="3"/>
      <c r="E265" s="50"/>
      <c r="F265" s="3"/>
      <c r="G265" s="3"/>
      <c r="H265" s="46"/>
      <c r="I265" s="50"/>
      <c r="J265" s="50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>
      <c r="A266" s="3"/>
      <c r="B266" s="3"/>
      <c r="C266" s="50"/>
      <c r="D266" s="3"/>
      <c r="E266" s="50"/>
      <c r="F266" s="3"/>
      <c r="G266" s="3"/>
      <c r="H266" s="46"/>
      <c r="I266" s="50"/>
      <c r="J266" s="50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>
      <c r="A267" s="3"/>
      <c r="B267" s="3"/>
      <c r="C267" s="50"/>
      <c r="D267" s="3"/>
      <c r="E267" s="50"/>
      <c r="F267" s="3"/>
      <c r="G267" s="3"/>
      <c r="H267" s="46"/>
      <c r="I267" s="50"/>
      <c r="J267" s="50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>
      <c r="A268" s="3"/>
      <c r="B268" s="3"/>
      <c r="C268" s="50"/>
      <c r="D268" s="3"/>
      <c r="E268" s="50"/>
      <c r="F268" s="3"/>
      <c r="G268" s="3"/>
      <c r="H268" s="46"/>
      <c r="I268" s="50"/>
      <c r="J268" s="50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>
      <c r="A269" s="3"/>
      <c r="B269" s="3"/>
      <c r="C269" s="50"/>
      <c r="D269" s="3"/>
      <c r="E269" s="50"/>
      <c r="F269" s="3"/>
      <c r="G269" s="3"/>
      <c r="H269" s="46"/>
      <c r="I269" s="50"/>
      <c r="J269" s="50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>
      <c r="A270" s="3"/>
      <c r="B270" s="3"/>
      <c r="C270" s="50"/>
      <c r="D270" s="3"/>
      <c r="E270" s="50"/>
      <c r="F270" s="3"/>
      <c r="G270" s="3"/>
      <c r="H270" s="46"/>
      <c r="I270" s="50"/>
      <c r="J270" s="50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>
      <c r="A271" s="3"/>
      <c r="B271" s="3"/>
      <c r="C271" s="50"/>
      <c r="D271" s="3"/>
      <c r="E271" s="50"/>
      <c r="F271" s="3"/>
      <c r="G271" s="3"/>
      <c r="H271" s="46"/>
      <c r="I271" s="50"/>
      <c r="J271" s="50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>
      <c r="A272" s="3"/>
      <c r="B272" s="3"/>
      <c r="C272" s="50"/>
      <c r="D272" s="3"/>
      <c r="E272" s="50"/>
      <c r="F272" s="3"/>
      <c r="G272" s="3"/>
      <c r="H272" s="46"/>
      <c r="I272" s="50"/>
      <c r="J272" s="50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>
      <c r="A273" s="3"/>
      <c r="B273" s="3"/>
      <c r="C273" s="50"/>
      <c r="D273" s="3"/>
      <c r="E273" s="50"/>
      <c r="F273" s="3"/>
      <c r="G273" s="3"/>
      <c r="H273" s="46"/>
      <c r="I273" s="50"/>
      <c r="J273" s="50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>
      <c r="A274" s="3"/>
      <c r="B274" s="3"/>
      <c r="C274" s="50"/>
      <c r="D274" s="3"/>
      <c r="E274" s="50"/>
      <c r="F274" s="3"/>
      <c r="G274" s="3"/>
      <c r="H274" s="46"/>
      <c r="I274" s="50"/>
      <c r="J274" s="50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>
      <c r="A275" s="3"/>
      <c r="B275" s="3"/>
      <c r="C275" s="50"/>
      <c r="D275" s="3"/>
      <c r="E275" s="50"/>
      <c r="F275" s="3"/>
      <c r="G275" s="3"/>
      <c r="H275" s="46"/>
      <c r="I275" s="50"/>
      <c r="J275" s="50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>
      <c r="A276" s="3"/>
      <c r="B276" s="3"/>
      <c r="C276" s="50"/>
      <c r="D276" s="3"/>
      <c r="E276" s="50"/>
      <c r="F276" s="3"/>
      <c r="G276" s="3"/>
      <c r="H276" s="46"/>
      <c r="I276" s="50"/>
      <c r="J276" s="50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>
      <c r="A277" s="3"/>
      <c r="B277" s="3"/>
      <c r="C277" s="50"/>
      <c r="D277" s="3"/>
      <c r="E277" s="50"/>
      <c r="F277" s="3"/>
      <c r="G277" s="3"/>
      <c r="H277" s="46"/>
      <c r="I277" s="50"/>
      <c r="J277" s="50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>
      <c r="A278" s="3"/>
      <c r="B278" s="3"/>
      <c r="C278" s="50"/>
      <c r="D278" s="3"/>
      <c r="E278" s="50"/>
      <c r="F278" s="3"/>
      <c r="G278" s="3"/>
      <c r="H278" s="46"/>
      <c r="I278" s="50"/>
      <c r="J278" s="50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>
      <c r="A279" s="3"/>
      <c r="B279" s="3"/>
      <c r="C279" s="50"/>
      <c r="D279" s="3"/>
      <c r="E279" s="50"/>
      <c r="F279" s="3"/>
      <c r="G279" s="3"/>
      <c r="H279" s="46"/>
      <c r="I279" s="50"/>
      <c r="J279" s="50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>
      <c r="A280" s="3"/>
      <c r="B280" s="3"/>
      <c r="C280" s="50"/>
      <c r="D280" s="3"/>
      <c r="E280" s="50"/>
      <c r="F280" s="3"/>
      <c r="G280" s="3"/>
      <c r="H280" s="46"/>
      <c r="I280" s="50"/>
      <c r="J280" s="50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>
      <c r="A281" s="3"/>
      <c r="B281" s="3"/>
      <c r="C281" s="50"/>
      <c r="D281" s="3"/>
      <c r="E281" s="50"/>
      <c r="F281" s="3"/>
      <c r="G281" s="3"/>
      <c r="H281" s="46"/>
      <c r="I281" s="50"/>
      <c r="J281" s="50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>
      <c r="A282" s="3"/>
      <c r="B282" s="3"/>
      <c r="C282" s="50"/>
      <c r="D282" s="3"/>
      <c r="E282" s="50"/>
      <c r="F282" s="3"/>
      <c r="G282" s="3"/>
      <c r="H282" s="46"/>
      <c r="I282" s="50"/>
      <c r="J282" s="50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>
      <c r="A283" s="3"/>
      <c r="B283" s="3"/>
      <c r="C283" s="50"/>
      <c r="D283" s="3"/>
      <c r="E283" s="50"/>
      <c r="F283" s="3"/>
      <c r="G283" s="3"/>
      <c r="H283" s="46"/>
      <c r="I283" s="50"/>
      <c r="J283" s="50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>
      <c r="A284" s="3"/>
      <c r="B284" s="3"/>
      <c r="C284" s="50"/>
      <c r="D284" s="3"/>
      <c r="E284" s="50"/>
      <c r="F284" s="3"/>
      <c r="G284" s="3"/>
      <c r="H284" s="46"/>
      <c r="I284" s="50"/>
      <c r="J284" s="50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>
      <c r="A285" s="3"/>
      <c r="B285" s="3"/>
      <c r="C285" s="50"/>
      <c r="D285" s="3"/>
      <c r="E285" s="50"/>
      <c r="F285" s="3"/>
      <c r="G285" s="3"/>
      <c r="H285" s="46"/>
      <c r="I285" s="50"/>
      <c r="J285" s="50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>
      <c r="A286" s="3"/>
      <c r="B286" s="3"/>
      <c r="C286" s="50"/>
      <c r="D286" s="3"/>
      <c r="E286" s="50"/>
      <c r="F286" s="3"/>
      <c r="G286" s="3"/>
      <c r="H286" s="46"/>
      <c r="I286" s="50"/>
      <c r="J286" s="50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>
      <c r="A287" s="3"/>
      <c r="B287" s="3"/>
      <c r="C287" s="50"/>
      <c r="D287" s="3"/>
      <c r="E287" s="50"/>
      <c r="F287" s="3"/>
      <c r="G287" s="3"/>
      <c r="H287" s="46"/>
      <c r="I287" s="50"/>
      <c r="J287" s="50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>
      <c r="A288" s="3"/>
      <c r="B288" s="3"/>
      <c r="C288" s="50"/>
      <c r="D288" s="3"/>
      <c r="E288" s="50"/>
      <c r="F288" s="3"/>
      <c r="G288" s="3"/>
      <c r="H288" s="46"/>
      <c r="I288" s="50"/>
      <c r="J288" s="50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>
      <c r="A289" s="3"/>
      <c r="B289" s="3"/>
      <c r="C289" s="50"/>
      <c r="D289" s="3"/>
      <c r="E289" s="50"/>
      <c r="F289" s="3"/>
      <c r="G289" s="3"/>
      <c r="H289" s="46"/>
      <c r="I289" s="50"/>
      <c r="J289" s="50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>
      <c r="A290" s="3"/>
      <c r="B290" s="3"/>
      <c r="C290" s="50"/>
      <c r="D290" s="3"/>
      <c r="E290" s="50"/>
      <c r="F290" s="3"/>
      <c r="G290" s="3"/>
      <c r="H290" s="46"/>
      <c r="I290" s="50"/>
      <c r="J290" s="50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>
      <c r="A291" s="3"/>
      <c r="B291" s="3"/>
      <c r="C291" s="50"/>
      <c r="D291" s="3"/>
      <c r="E291" s="50"/>
      <c r="F291" s="3"/>
      <c r="G291" s="3"/>
      <c r="H291" s="46"/>
      <c r="I291" s="50"/>
      <c r="J291" s="50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>
      <c r="A292" s="3"/>
      <c r="B292" s="3"/>
      <c r="C292" s="50"/>
      <c r="D292" s="3"/>
      <c r="E292" s="50"/>
      <c r="F292" s="3"/>
      <c r="G292" s="3"/>
      <c r="H292" s="46"/>
      <c r="I292" s="50"/>
      <c r="J292" s="50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>
      <c r="A293" s="3"/>
      <c r="B293" s="3"/>
      <c r="C293" s="50"/>
      <c r="D293" s="3"/>
      <c r="E293" s="50"/>
      <c r="F293" s="3"/>
      <c r="G293" s="3"/>
      <c r="H293" s="46"/>
      <c r="I293" s="50"/>
      <c r="J293" s="50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>
      <c r="A294" s="3"/>
      <c r="B294" s="3"/>
      <c r="C294" s="50"/>
      <c r="D294" s="3"/>
      <c r="E294" s="50"/>
      <c r="F294" s="3"/>
      <c r="G294" s="3"/>
      <c r="H294" s="46"/>
      <c r="I294" s="50"/>
      <c r="J294" s="50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>
      <c r="A295" s="3"/>
      <c r="B295" s="3"/>
      <c r="C295" s="50"/>
      <c r="D295" s="3"/>
      <c r="E295" s="50"/>
      <c r="F295" s="3"/>
      <c r="G295" s="3"/>
      <c r="H295" s="46"/>
      <c r="I295" s="50"/>
      <c r="J295" s="50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>
      <c r="A296" s="3"/>
      <c r="B296" s="3"/>
      <c r="C296" s="50"/>
      <c r="D296" s="3"/>
      <c r="E296" s="50"/>
      <c r="F296" s="3"/>
      <c r="G296" s="3"/>
      <c r="H296" s="46"/>
      <c r="I296" s="50"/>
      <c r="J296" s="50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>
      <c r="A297" s="3"/>
      <c r="B297" s="3"/>
      <c r="C297" s="50"/>
      <c r="D297" s="3"/>
      <c r="E297" s="50"/>
      <c r="F297" s="3"/>
      <c r="G297" s="3"/>
      <c r="H297" s="46"/>
      <c r="I297" s="50"/>
      <c r="J297" s="50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>
      <c r="A298" s="3"/>
      <c r="B298" s="3"/>
      <c r="C298" s="50"/>
      <c r="D298" s="3"/>
      <c r="E298" s="50"/>
      <c r="F298" s="3"/>
      <c r="G298" s="3"/>
      <c r="H298" s="46"/>
      <c r="I298" s="50"/>
      <c r="J298" s="50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>
      <c r="A299" s="3"/>
      <c r="B299" s="3"/>
      <c r="C299" s="50"/>
      <c r="D299" s="3"/>
      <c r="E299" s="50"/>
      <c r="F299" s="3"/>
      <c r="G299" s="3"/>
      <c r="H299" s="46"/>
      <c r="I299" s="50"/>
      <c r="J299" s="50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>
      <c r="A300" s="3"/>
      <c r="B300" s="3"/>
      <c r="C300" s="50"/>
      <c r="D300" s="3"/>
      <c r="E300" s="50"/>
      <c r="F300" s="3"/>
      <c r="G300" s="3"/>
      <c r="H300" s="46"/>
      <c r="I300" s="50"/>
      <c r="J300" s="50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>
      <c r="A301" s="3"/>
      <c r="B301" s="3"/>
      <c r="C301" s="50"/>
      <c r="D301" s="3"/>
      <c r="E301" s="50"/>
      <c r="F301" s="3"/>
      <c r="G301" s="3"/>
      <c r="H301" s="46"/>
      <c r="I301" s="50"/>
      <c r="J301" s="50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>
      <c r="A302" s="3"/>
      <c r="B302" s="3"/>
      <c r="C302" s="50"/>
      <c r="D302" s="3"/>
      <c r="E302" s="50"/>
      <c r="F302" s="3"/>
      <c r="G302" s="3"/>
      <c r="H302" s="46"/>
      <c r="I302" s="50"/>
      <c r="J302" s="50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>
      <c r="A303" s="3"/>
      <c r="B303" s="3"/>
      <c r="C303" s="50"/>
      <c r="D303" s="3"/>
      <c r="E303" s="50"/>
      <c r="F303" s="3"/>
      <c r="G303" s="3"/>
      <c r="H303" s="46"/>
      <c r="I303" s="50"/>
      <c r="J303" s="50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>
      <c r="A304" s="3"/>
      <c r="B304" s="3"/>
      <c r="C304" s="50"/>
      <c r="D304" s="3"/>
      <c r="E304" s="50"/>
      <c r="F304" s="3"/>
      <c r="G304" s="3"/>
      <c r="H304" s="46"/>
      <c r="I304" s="50"/>
      <c r="J304" s="50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>
      <c r="A305" s="3"/>
      <c r="B305" s="3"/>
      <c r="C305" s="50"/>
      <c r="D305" s="3"/>
      <c r="E305" s="50"/>
      <c r="F305" s="3"/>
      <c r="G305" s="3"/>
      <c r="H305" s="46"/>
      <c r="I305" s="50"/>
      <c r="J305" s="50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>
      <c r="A306" s="3"/>
      <c r="B306" s="3"/>
      <c r="C306" s="50"/>
      <c r="D306" s="3"/>
      <c r="E306" s="50"/>
      <c r="F306" s="3"/>
      <c r="G306" s="3"/>
      <c r="H306" s="46"/>
      <c r="I306" s="50"/>
      <c r="J306" s="50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>
      <c r="A307" s="3"/>
      <c r="B307" s="3"/>
      <c r="C307" s="50"/>
      <c r="D307" s="3"/>
      <c r="E307" s="50"/>
      <c r="F307" s="3"/>
      <c r="G307" s="3"/>
      <c r="H307" s="46"/>
      <c r="I307" s="50"/>
      <c r="J307" s="50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>
      <c r="A308" s="3"/>
      <c r="B308" s="3"/>
      <c r="C308" s="50"/>
      <c r="D308" s="3"/>
      <c r="E308" s="50"/>
      <c r="F308" s="3"/>
      <c r="G308" s="3"/>
      <c r="H308" s="46"/>
      <c r="I308" s="50"/>
      <c r="J308" s="50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>
      <c r="A309" s="3"/>
      <c r="B309" s="3"/>
      <c r="C309" s="50"/>
      <c r="D309" s="3"/>
      <c r="E309" s="50"/>
      <c r="F309" s="3"/>
      <c r="G309" s="3"/>
      <c r="H309" s="46"/>
      <c r="I309" s="50"/>
      <c r="J309" s="50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>
      <c r="A310" s="3"/>
      <c r="B310" s="3"/>
      <c r="C310" s="50"/>
      <c r="D310" s="3"/>
      <c r="E310" s="50"/>
      <c r="F310" s="3"/>
      <c r="G310" s="3"/>
      <c r="H310" s="46"/>
      <c r="I310" s="50"/>
      <c r="J310" s="50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>
      <c r="A311" s="3"/>
      <c r="B311" s="3"/>
      <c r="C311" s="50"/>
      <c r="D311" s="3"/>
      <c r="E311" s="50"/>
      <c r="F311" s="3"/>
      <c r="G311" s="3"/>
      <c r="H311" s="46"/>
      <c r="I311" s="50"/>
      <c r="J311" s="50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>
      <c r="A312" s="3"/>
      <c r="B312" s="3"/>
      <c r="C312" s="50"/>
      <c r="D312" s="3"/>
      <c r="E312" s="50"/>
      <c r="F312" s="3"/>
      <c r="G312" s="3"/>
      <c r="H312" s="46"/>
      <c r="I312" s="50"/>
      <c r="J312" s="50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>
      <c r="A313" s="3"/>
      <c r="B313" s="3"/>
      <c r="C313" s="50"/>
      <c r="D313" s="3"/>
      <c r="E313" s="50"/>
      <c r="F313" s="3"/>
      <c r="G313" s="3"/>
      <c r="H313" s="46"/>
      <c r="I313" s="50"/>
      <c r="J313" s="50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>
      <c r="A314" s="3"/>
      <c r="B314" s="3"/>
      <c r="C314" s="50"/>
      <c r="D314" s="3"/>
      <c r="E314" s="50"/>
      <c r="F314" s="3"/>
      <c r="G314" s="3"/>
      <c r="H314" s="46"/>
      <c r="I314" s="50"/>
      <c r="J314" s="50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>
      <c r="A315" s="3"/>
      <c r="B315" s="3"/>
      <c r="C315" s="50"/>
      <c r="D315" s="3"/>
      <c r="E315" s="50"/>
      <c r="F315" s="3"/>
      <c r="G315" s="3"/>
      <c r="H315" s="46"/>
      <c r="I315" s="50"/>
      <c r="J315" s="50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>
      <c r="A316" s="3"/>
      <c r="B316" s="3"/>
      <c r="C316" s="50"/>
      <c r="D316" s="3"/>
      <c r="E316" s="50"/>
      <c r="F316" s="3"/>
      <c r="G316" s="3"/>
      <c r="H316" s="46"/>
      <c r="I316" s="50"/>
      <c r="J316" s="50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>
      <c r="A317" s="3"/>
      <c r="B317" s="3"/>
      <c r="C317" s="50"/>
      <c r="D317" s="3"/>
      <c r="E317" s="50"/>
      <c r="F317" s="3"/>
      <c r="G317" s="3"/>
      <c r="H317" s="46"/>
      <c r="I317" s="50"/>
      <c r="J317" s="50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>
      <c r="A318" s="3"/>
      <c r="B318" s="3"/>
      <c r="C318" s="50"/>
      <c r="D318" s="3"/>
      <c r="E318" s="50"/>
      <c r="F318" s="3"/>
      <c r="G318" s="3"/>
      <c r="H318" s="46"/>
      <c r="I318" s="50"/>
      <c r="J318" s="50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>
      <c r="A319" s="3"/>
      <c r="B319" s="3"/>
      <c r="C319" s="50"/>
      <c r="D319" s="3"/>
      <c r="E319" s="50"/>
      <c r="F319" s="3"/>
      <c r="G319" s="3"/>
      <c r="H319" s="46"/>
      <c r="I319" s="50"/>
      <c r="J319" s="50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>
      <c r="A320" s="3"/>
      <c r="B320" s="3"/>
      <c r="C320" s="50"/>
      <c r="D320" s="3"/>
      <c r="E320" s="50"/>
      <c r="F320" s="3"/>
      <c r="G320" s="3"/>
      <c r="H320" s="46"/>
      <c r="I320" s="50"/>
      <c r="J320" s="50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>
      <c r="A321" s="3"/>
      <c r="B321" s="3"/>
      <c r="C321" s="50"/>
      <c r="D321" s="3"/>
      <c r="E321" s="50"/>
      <c r="F321" s="3"/>
      <c r="G321" s="3"/>
      <c r="H321" s="46"/>
      <c r="I321" s="50"/>
      <c r="J321" s="50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>
      <c r="A322" s="3"/>
      <c r="B322" s="3"/>
      <c r="C322" s="50"/>
      <c r="D322" s="3"/>
      <c r="E322" s="50"/>
      <c r="F322" s="3"/>
      <c r="G322" s="3"/>
      <c r="H322" s="46"/>
      <c r="I322" s="50"/>
      <c r="J322" s="50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>
      <c r="A323" s="3"/>
      <c r="B323" s="3"/>
      <c r="C323" s="50"/>
      <c r="D323" s="3"/>
      <c r="E323" s="50"/>
      <c r="F323" s="3"/>
      <c r="G323" s="3"/>
      <c r="H323" s="46"/>
      <c r="I323" s="50"/>
      <c r="J323" s="50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>
      <c r="A324" s="3"/>
      <c r="B324" s="3"/>
      <c r="C324" s="50"/>
      <c r="D324" s="3"/>
      <c r="E324" s="50"/>
      <c r="F324" s="3"/>
      <c r="G324" s="3"/>
      <c r="H324" s="46"/>
      <c r="I324" s="50"/>
      <c r="J324" s="50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>
      <c r="A325" s="3"/>
      <c r="B325" s="3"/>
      <c r="C325" s="50"/>
      <c r="D325" s="3"/>
      <c r="E325" s="50"/>
      <c r="F325" s="3"/>
      <c r="G325" s="3"/>
      <c r="H325" s="46"/>
      <c r="I325" s="50"/>
      <c r="J325" s="50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>
      <c r="A326" s="3"/>
      <c r="B326" s="3"/>
      <c r="C326" s="50"/>
      <c r="D326" s="3"/>
      <c r="E326" s="50"/>
      <c r="F326" s="3"/>
      <c r="G326" s="3"/>
      <c r="H326" s="46"/>
      <c r="I326" s="50"/>
      <c r="J326" s="50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>
      <c r="A327" s="3"/>
      <c r="B327" s="3"/>
      <c r="C327" s="50"/>
      <c r="D327" s="3"/>
      <c r="E327" s="50"/>
      <c r="F327" s="3"/>
      <c r="G327" s="3"/>
      <c r="H327" s="46"/>
      <c r="I327" s="50"/>
      <c r="J327" s="50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>
      <c r="A328" s="3"/>
      <c r="B328" s="3"/>
      <c r="C328" s="50"/>
      <c r="D328" s="3"/>
      <c r="E328" s="50"/>
      <c r="F328" s="3"/>
      <c r="G328" s="3"/>
      <c r="H328" s="46"/>
      <c r="I328" s="50"/>
      <c r="J328" s="50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>
      <c r="A329" s="3"/>
      <c r="B329" s="3"/>
      <c r="C329" s="50"/>
      <c r="D329" s="3"/>
      <c r="E329" s="50"/>
      <c r="F329" s="3"/>
      <c r="G329" s="3"/>
      <c r="H329" s="46"/>
      <c r="I329" s="50"/>
      <c r="J329" s="50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>
      <c r="A330" s="3"/>
      <c r="B330" s="7"/>
      <c r="C330" s="7"/>
      <c r="D330" s="3"/>
      <c r="E330" s="50"/>
      <c r="F330" s="3"/>
      <c r="G330" s="3"/>
      <c r="H330" s="46"/>
      <c r="I330" s="50"/>
      <c r="J330" s="50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>
      <c r="A331" s="3"/>
      <c r="B331" s="7"/>
      <c r="C331" s="7"/>
      <c r="D331" s="3"/>
      <c r="E331" s="50"/>
      <c r="F331" s="3"/>
      <c r="G331" s="3"/>
      <c r="H331" s="46"/>
      <c r="I331" s="50"/>
      <c r="J331" s="50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>
      <c r="A332" s="18"/>
      <c r="B332" s="7"/>
      <c r="C332" s="7"/>
      <c r="D332" s="3"/>
      <c r="E332" s="50"/>
      <c r="F332" s="3"/>
      <c r="G332" s="3"/>
      <c r="H332" s="46"/>
      <c r="I332" s="50"/>
      <c r="J332" s="50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>
      <c r="A333" s="18"/>
      <c r="B333" s="7"/>
      <c r="C333" s="7"/>
      <c r="D333" s="3"/>
      <c r="E333" s="50"/>
      <c r="F333" s="3"/>
      <c r="G333" s="3"/>
      <c r="H333" s="46"/>
      <c r="I333" s="50"/>
      <c r="J333" s="50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>
      <c r="A334" s="18"/>
      <c r="B334" s="7"/>
      <c r="C334" s="7"/>
      <c r="D334" s="3"/>
      <c r="E334" s="50"/>
      <c r="F334" s="3"/>
      <c r="G334" s="3"/>
      <c r="H334" s="46"/>
      <c r="I334" s="50"/>
      <c r="J334" s="50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>
      <c r="A335" s="18"/>
      <c r="B335" s="7"/>
      <c r="C335" s="7"/>
      <c r="D335" s="3"/>
      <c r="E335" s="50"/>
      <c r="F335" s="3"/>
      <c r="G335" s="3"/>
      <c r="H335" s="46"/>
      <c r="I335" s="50"/>
      <c r="J335" s="50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>
      <c r="A336" s="18"/>
      <c r="B336" s="7"/>
      <c r="C336" s="7"/>
      <c r="D336" s="3"/>
      <c r="E336" s="50"/>
      <c r="F336" s="3"/>
      <c r="G336" s="3"/>
      <c r="H336" s="46"/>
      <c r="I336" s="50"/>
      <c r="J336" s="50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>
      <c r="A337" s="18"/>
      <c r="B337" s="7"/>
      <c r="C337" s="7"/>
      <c r="D337" s="3"/>
      <c r="E337" s="50"/>
      <c r="F337" s="3"/>
      <c r="G337" s="3"/>
      <c r="H337" s="46"/>
      <c r="I337" s="50"/>
      <c r="J337" s="50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>
      <c r="A338" s="18"/>
      <c r="B338" s="7"/>
      <c r="C338" s="7"/>
      <c r="D338" s="3"/>
      <c r="E338" s="50"/>
      <c r="F338" s="3"/>
      <c r="G338" s="3"/>
      <c r="H338" s="46"/>
      <c r="I338" s="50"/>
      <c r="J338" s="50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>
      <c r="A339" s="18"/>
      <c r="B339" s="7"/>
      <c r="C339" s="7"/>
      <c r="D339" s="3"/>
      <c r="E339" s="50"/>
      <c r="F339" s="3"/>
      <c r="G339" s="3"/>
      <c r="H339" s="46"/>
      <c r="I339" s="50"/>
      <c r="J339" s="50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>
      <c r="A340" s="18"/>
      <c r="B340" s="7"/>
      <c r="C340" s="7"/>
      <c r="D340" s="3"/>
      <c r="E340" s="50"/>
      <c r="F340" s="3"/>
      <c r="G340" s="3"/>
      <c r="H340" s="46"/>
      <c r="I340" s="50"/>
      <c r="J340" s="50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>
      <c r="A341" s="18"/>
      <c r="B341" s="7"/>
      <c r="C341" s="7"/>
      <c r="D341" s="3"/>
      <c r="E341" s="50"/>
      <c r="F341" s="3"/>
      <c r="G341" s="3"/>
      <c r="H341" s="46"/>
      <c r="I341" s="50"/>
      <c r="J341" s="50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>
      <c r="A342" s="18"/>
      <c r="B342" s="7"/>
      <c r="C342" s="7"/>
      <c r="D342" s="3"/>
      <c r="E342" s="50"/>
      <c r="F342" s="3"/>
      <c r="G342" s="3"/>
      <c r="H342" s="46"/>
      <c r="I342" s="50"/>
      <c r="J342" s="50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>
      <c r="A343" s="18"/>
      <c r="B343" s="7"/>
      <c r="C343" s="7"/>
      <c r="D343" s="3"/>
      <c r="E343" s="50"/>
      <c r="F343" s="3"/>
      <c r="G343" s="3"/>
      <c r="H343" s="46"/>
      <c r="I343" s="50"/>
      <c r="J343" s="50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>
      <c r="A344" s="18"/>
      <c r="B344" s="7"/>
      <c r="C344" s="7"/>
      <c r="D344" s="3"/>
      <c r="E344" s="50"/>
      <c r="F344" s="3"/>
      <c r="G344" s="3"/>
      <c r="H344" s="46"/>
      <c r="I344" s="50"/>
      <c r="J344" s="50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>
      <c r="A345" s="18"/>
      <c r="B345" s="7"/>
      <c r="C345" s="7"/>
      <c r="D345" s="3"/>
      <c r="E345" s="50"/>
      <c r="F345" s="3"/>
      <c r="G345" s="3"/>
      <c r="H345" s="46"/>
      <c r="I345" s="50"/>
      <c r="J345" s="50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>
      <c r="A346" s="18"/>
      <c r="B346" s="7"/>
      <c r="C346" s="7"/>
      <c r="D346" s="3"/>
      <c r="E346" s="50"/>
      <c r="F346" s="3"/>
      <c r="G346" s="3"/>
      <c r="H346" s="46"/>
      <c r="I346" s="50"/>
      <c r="J346" s="50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>
      <c r="A347" s="18"/>
      <c r="B347" s="7"/>
      <c r="C347" s="7"/>
      <c r="D347" s="3"/>
      <c r="E347" s="50"/>
      <c r="F347" s="3"/>
      <c r="G347" s="3"/>
      <c r="H347" s="46"/>
      <c r="I347" s="50"/>
      <c r="J347" s="50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>
      <c r="A348" s="18"/>
      <c r="B348" s="7"/>
      <c r="C348" s="7"/>
      <c r="D348" s="3"/>
      <c r="E348" s="50"/>
      <c r="F348" s="3"/>
      <c r="G348" s="3"/>
      <c r="H348" s="46"/>
      <c r="I348" s="50"/>
      <c r="J348" s="50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>
      <c r="A349" s="18"/>
      <c r="B349" s="7"/>
      <c r="C349" s="7"/>
      <c r="D349" s="3"/>
      <c r="E349" s="50"/>
      <c r="F349" s="3"/>
      <c r="G349" s="3"/>
      <c r="H349" s="46"/>
      <c r="I349" s="50"/>
      <c r="J349" s="50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>
      <c r="A350" s="18"/>
      <c r="B350" s="7"/>
      <c r="C350" s="7"/>
      <c r="D350" s="3"/>
      <c r="E350" s="50"/>
      <c r="F350" s="3"/>
      <c r="G350" s="3"/>
      <c r="H350" s="46"/>
      <c r="I350" s="50"/>
      <c r="J350" s="50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>
      <c r="A351" s="18"/>
      <c r="B351" s="7"/>
      <c r="C351" s="7"/>
      <c r="D351" s="3"/>
      <c r="E351" s="50"/>
      <c r="F351" s="3"/>
      <c r="G351" s="3"/>
      <c r="H351" s="46"/>
      <c r="I351" s="50"/>
      <c r="J351" s="50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>
      <c r="A352" s="18"/>
      <c r="B352" s="7"/>
      <c r="C352" s="7"/>
      <c r="D352" s="3"/>
      <c r="E352" s="50"/>
      <c r="F352" s="3"/>
      <c r="G352" s="3"/>
      <c r="H352" s="46"/>
      <c r="I352" s="50"/>
      <c r="J352" s="50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>
      <c r="A353" s="18"/>
      <c r="B353" s="7"/>
      <c r="C353" s="7"/>
      <c r="D353" s="3"/>
      <c r="E353" s="50"/>
      <c r="F353" s="3"/>
      <c r="G353" s="3"/>
      <c r="H353" s="46"/>
      <c r="I353" s="50"/>
      <c r="J353" s="50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>
      <c r="A354" s="18"/>
      <c r="B354" s="7"/>
      <c r="C354" s="7"/>
      <c r="D354" s="3"/>
      <c r="E354" s="50"/>
      <c r="F354" s="3"/>
      <c r="G354" s="3"/>
      <c r="H354" s="46"/>
      <c r="I354" s="50"/>
      <c r="J354" s="50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>
      <c r="A355" s="18"/>
      <c r="B355" s="7"/>
      <c r="C355" s="7"/>
      <c r="D355" s="3"/>
      <c r="E355" s="50"/>
      <c r="F355" s="3"/>
      <c r="G355" s="3"/>
      <c r="H355" s="46"/>
      <c r="I355" s="50"/>
      <c r="J355" s="50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>
      <c r="A356" s="18"/>
      <c r="B356" s="7"/>
      <c r="C356" s="7"/>
      <c r="D356" s="3"/>
      <c r="E356" s="50"/>
      <c r="F356" s="3"/>
      <c r="G356" s="3"/>
      <c r="H356" s="46"/>
      <c r="I356" s="50"/>
      <c r="J356" s="50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>
      <c r="A357" s="18"/>
      <c r="B357" s="7"/>
      <c r="C357" s="7"/>
      <c r="D357" s="3"/>
      <c r="E357" s="50"/>
      <c r="F357" s="3"/>
      <c r="G357" s="3"/>
      <c r="H357" s="46"/>
      <c r="I357" s="50"/>
      <c r="J357" s="50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>
      <c r="A358" s="18"/>
      <c r="B358" s="7"/>
      <c r="C358" s="7"/>
      <c r="D358" s="3"/>
      <c r="E358" s="50"/>
      <c r="F358" s="3"/>
      <c r="G358" s="3"/>
      <c r="H358" s="46"/>
      <c r="I358" s="50"/>
      <c r="J358" s="50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>
      <c r="A359" s="18"/>
      <c r="B359" s="7"/>
      <c r="C359" s="7"/>
      <c r="D359" s="3"/>
      <c r="E359" s="50"/>
      <c r="F359" s="3"/>
      <c r="G359" s="3"/>
      <c r="H359" s="46"/>
      <c r="I359" s="50"/>
      <c r="J359" s="50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>
      <c r="A360" s="18"/>
      <c r="B360" s="7"/>
      <c r="C360" s="7"/>
      <c r="D360" s="3"/>
      <c r="E360" s="50"/>
      <c r="F360" s="3"/>
      <c r="G360" s="3"/>
      <c r="H360" s="46"/>
      <c r="I360" s="50"/>
      <c r="J360" s="50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>
      <c r="A361" s="18"/>
      <c r="B361" s="7"/>
      <c r="C361" s="7"/>
      <c r="D361" s="3"/>
      <c r="E361" s="50"/>
      <c r="F361" s="3"/>
      <c r="G361" s="3"/>
      <c r="H361" s="46"/>
      <c r="I361" s="50"/>
      <c r="J361" s="50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>
      <c r="A362" s="18"/>
      <c r="B362" s="7"/>
      <c r="C362" s="7"/>
      <c r="D362" s="3"/>
      <c r="E362" s="50"/>
      <c r="F362" s="3"/>
      <c r="G362" s="3"/>
      <c r="H362" s="46"/>
      <c r="I362" s="50"/>
      <c r="J362" s="50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>
      <c r="A363" s="18"/>
      <c r="B363" s="7"/>
      <c r="C363" s="7"/>
      <c r="D363" s="3"/>
      <c r="E363" s="50"/>
      <c r="F363" s="3"/>
      <c r="G363" s="3"/>
      <c r="H363" s="46"/>
      <c r="I363" s="50"/>
      <c r="J363" s="50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>
      <c r="A364" s="18"/>
      <c r="B364" s="7"/>
      <c r="C364" s="7"/>
      <c r="D364" s="3"/>
      <c r="E364" s="50"/>
      <c r="F364" s="3"/>
      <c r="G364" s="3"/>
      <c r="H364" s="46"/>
      <c r="I364" s="50"/>
      <c r="J364" s="50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>
      <c r="A365" s="18"/>
      <c r="B365" s="7"/>
      <c r="C365" s="7"/>
      <c r="D365" s="3"/>
      <c r="E365" s="50"/>
      <c r="F365" s="3"/>
      <c r="G365" s="3"/>
      <c r="H365" s="46"/>
      <c r="I365" s="50"/>
      <c r="J365" s="50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>
      <c r="A366" s="18"/>
      <c r="B366" s="7"/>
      <c r="C366" s="7"/>
      <c r="D366" s="3"/>
      <c r="E366" s="50"/>
      <c r="F366" s="3"/>
      <c r="G366" s="3"/>
      <c r="H366" s="46"/>
      <c r="I366" s="50"/>
      <c r="J366" s="50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>
      <c r="A367" s="18"/>
      <c r="B367" s="7"/>
      <c r="C367" s="7"/>
      <c r="D367" s="3"/>
      <c r="E367" s="50"/>
      <c r="F367" s="3"/>
      <c r="G367" s="3"/>
      <c r="H367" s="46"/>
      <c r="I367" s="50"/>
      <c r="J367" s="50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>
      <c r="A368" s="18"/>
      <c r="B368" s="7"/>
      <c r="C368" s="7"/>
      <c r="D368" s="3"/>
      <c r="E368" s="50"/>
      <c r="F368" s="3"/>
      <c r="G368" s="3"/>
      <c r="H368" s="46"/>
      <c r="I368" s="50"/>
      <c r="J368" s="50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>
      <c r="A369" s="18"/>
      <c r="B369" s="7"/>
      <c r="C369" s="7"/>
      <c r="D369" s="3"/>
      <c r="E369" s="50"/>
      <c r="F369" s="3"/>
      <c r="G369" s="3"/>
      <c r="H369" s="46"/>
      <c r="I369" s="50"/>
      <c r="J369" s="50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>
      <c r="A370" s="18"/>
      <c r="B370" s="7"/>
      <c r="C370" s="7"/>
      <c r="D370" s="3"/>
      <c r="E370" s="50"/>
      <c r="F370" s="3"/>
      <c r="G370" s="3"/>
      <c r="H370" s="46"/>
      <c r="I370" s="50"/>
      <c r="J370" s="50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>
      <c r="A371" s="18"/>
      <c r="B371" s="7"/>
      <c r="C371" s="7"/>
      <c r="D371" s="3"/>
      <c r="E371" s="50"/>
      <c r="F371" s="3"/>
      <c r="G371" s="3"/>
      <c r="H371" s="46"/>
      <c r="I371" s="50"/>
      <c r="J371" s="50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>
      <c r="A372" s="18"/>
      <c r="B372" s="7"/>
      <c r="C372" s="7"/>
      <c r="D372" s="3"/>
      <c r="E372" s="50"/>
      <c r="F372" s="3"/>
      <c r="G372" s="3"/>
      <c r="H372" s="46"/>
      <c r="I372" s="50"/>
      <c r="J372" s="50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>
      <c r="A373" s="18"/>
      <c r="B373" s="7"/>
      <c r="C373" s="7"/>
      <c r="D373" s="3"/>
      <c r="E373" s="50"/>
      <c r="F373" s="3"/>
      <c r="G373" s="3"/>
      <c r="H373" s="46"/>
      <c r="I373" s="50"/>
      <c r="J373" s="50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>
      <c r="A374" s="18"/>
      <c r="B374" s="7"/>
      <c r="C374" s="7"/>
      <c r="D374" s="3"/>
      <c r="E374" s="50"/>
      <c r="F374" s="3"/>
      <c r="G374" s="3"/>
      <c r="H374" s="46"/>
      <c r="I374" s="50"/>
      <c r="J374" s="50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>
      <c r="A375" s="18"/>
      <c r="B375" s="7"/>
      <c r="C375" s="7"/>
      <c r="D375" s="3"/>
      <c r="E375" s="50"/>
      <c r="F375" s="3"/>
      <c r="G375" s="3"/>
      <c r="H375" s="46"/>
      <c r="I375" s="50"/>
      <c r="J375" s="50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>
      <c r="A376" s="18"/>
      <c r="B376" s="7"/>
      <c r="C376" s="7"/>
      <c r="D376" s="3"/>
      <c r="E376" s="50"/>
      <c r="F376" s="3"/>
      <c r="G376" s="3"/>
      <c r="H376" s="46"/>
      <c r="I376" s="50"/>
      <c r="J376" s="50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>
      <c r="A377" s="18"/>
      <c r="B377" s="7"/>
      <c r="C377" s="7"/>
      <c r="D377" s="3"/>
      <c r="E377" s="50"/>
      <c r="F377" s="3"/>
      <c r="G377" s="3"/>
      <c r="H377" s="46"/>
      <c r="I377" s="50"/>
      <c r="J377" s="50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>
      <c r="A378" s="18"/>
      <c r="B378" s="7"/>
      <c r="C378" s="7"/>
      <c r="D378" s="3"/>
      <c r="E378" s="50"/>
      <c r="F378" s="3"/>
      <c r="G378" s="3"/>
      <c r="H378" s="46"/>
      <c r="I378" s="50"/>
      <c r="J378" s="50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>
      <c r="A379" s="18"/>
      <c r="B379" s="7"/>
      <c r="C379" s="7"/>
      <c r="D379" s="3"/>
      <c r="E379" s="50"/>
      <c r="F379" s="3"/>
      <c r="G379" s="3"/>
      <c r="H379" s="46"/>
      <c r="I379" s="50"/>
      <c r="J379" s="50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>
      <c r="A380" s="18"/>
      <c r="B380" s="7"/>
      <c r="C380" s="7"/>
      <c r="D380" s="3"/>
      <c r="E380" s="50"/>
      <c r="F380" s="3"/>
      <c r="G380" s="3"/>
      <c r="H380" s="46"/>
      <c r="I380" s="50"/>
      <c r="J380" s="50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>
      <c r="A381" s="18"/>
      <c r="B381" s="7"/>
      <c r="C381" s="7"/>
      <c r="D381" s="3"/>
      <c r="E381" s="50"/>
      <c r="F381" s="3"/>
      <c r="G381" s="3"/>
      <c r="H381" s="46"/>
      <c r="I381" s="50"/>
      <c r="J381" s="50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>
      <c r="A382" s="18"/>
      <c r="B382" s="7"/>
      <c r="C382" s="7"/>
      <c r="D382" s="3"/>
      <c r="E382" s="50"/>
      <c r="F382" s="3"/>
      <c r="G382" s="3"/>
      <c r="H382" s="46"/>
      <c r="I382" s="50"/>
      <c r="J382" s="50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>
      <c r="A383" s="18"/>
      <c r="B383" s="7"/>
      <c r="C383" s="7"/>
      <c r="D383" s="3"/>
      <c r="E383" s="50"/>
      <c r="F383" s="3"/>
      <c r="G383" s="3"/>
      <c r="H383" s="46"/>
      <c r="I383" s="50"/>
      <c r="J383" s="50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>
      <c r="A384" s="18"/>
      <c r="B384" s="7"/>
      <c r="C384" s="7"/>
      <c r="D384" s="3"/>
      <c r="E384" s="50"/>
      <c r="F384" s="3"/>
      <c r="G384" s="3"/>
      <c r="H384" s="46"/>
      <c r="I384" s="50"/>
      <c r="J384" s="50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>
      <c r="A385" s="18"/>
      <c r="B385" s="7"/>
      <c r="C385" s="7"/>
      <c r="D385" s="3"/>
      <c r="E385" s="50"/>
      <c r="F385" s="3"/>
      <c r="G385" s="3"/>
      <c r="H385" s="46"/>
      <c r="I385" s="50"/>
      <c r="J385" s="50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>
      <c r="A386" s="18"/>
      <c r="B386" s="7"/>
      <c r="C386" s="7"/>
      <c r="D386" s="3"/>
      <c r="E386" s="50"/>
      <c r="F386" s="3"/>
      <c r="G386" s="3"/>
      <c r="H386" s="46"/>
      <c r="I386" s="50"/>
      <c r="J386" s="50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>
      <c r="A387" s="18"/>
      <c r="B387" s="7"/>
      <c r="C387" s="7"/>
      <c r="D387" s="3"/>
      <c r="E387" s="50"/>
      <c r="F387" s="3"/>
      <c r="G387" s="3"/>
      <c r="H387" s="46"/>
      <c r="I387" s="50"/>
      <c r="J387" s="50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>
      <c r="A388" s="18"/>
      <c r="B388" s="7"/>
      <c r="C388" s="7"/>
      <c r="D388" s="3"/>
      <c r="E388" s="50"/>
      <c r="F388" s="3"/>
      <c r="G388" s="3"/>
      <c r="H388" s="46"/>
      <c r="I388" s="50"/>
      <c r="J388" s="50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>
      <c r="A389" s="18"/>
      <c r="B389" s="7"/>
      <c r="C389" s="7"/>
      <c r="D389" s="3"/>
      <c r="E389" s="50"/>
      <c r="F389" s="3"/>
      <c r="G389" s="3"/>
      <c r="H389" s="46"/>
      <c r="I389" s="50"/>
      <c r="J389" s="50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>
      <c r="A390" s="18"/>
      <c r="B390" s="7"/>
      <c r="C390" s="7"/>
      <c r="D390" s="3"/>
      <c r="E390" s="50"/>
      <c r="F390" s="3"/>
      <c r="G390" s="3"/>
      <c r="H390" s="46"/>
      <c r="I390" s="50"/>
      <c r="J390" s="50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>
      <c r="A391" s="18"/>
      <c r="B391" s="7"/>
      <c r="C391" s="7"/>
      <c r="D391" s="3"/>
      <c r="E391" s="50"/>
      <c r="F391" s="3"/>
      <c r="G391" s="3"/>
      <c r="H391" s="46"/>
      <c r="I391" s="50"/>
      <c r="J391" s="50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>
      <c r="A392" s="18"/>
      <c r="B392" s="7"/>
      <c r="C392" s="7"/>
      <c r="D392" s="3"/>
      <c r="E392" s="50"/>
      <c r="F392" s="3"/>
      <c r="G392" s="3"/>
      <c r="H392" s="46"/>
      <c r="I392" s="50"/>
      <c r="J392" s="50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>
      <c r="A393" s="18"/>
      <c r="B393" s="7"/>
      <c r="C393" s="7"/>
      <c r="D393" s="3"/>
      <c r="E393" s="50"/>
      <c r="F393" s="3"/>
      <c r="G393" s="3"/>
      <c r="H393" s="46"/>
      <c r="I393" s="50"/>
      <c r="J393" s="50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>
      <c r="A394" s="18"/>
      <c r="B394" s="7"/>
      <c r="C394" s="7"/>
      <c r="D394" s="3"/>
      <c r="E394" s="50"/>
      <c r="F394" s="3"/>
      <c r="G394" s="3"/>
      <c r="H394" s="46"/>
      <c r="I394" s="50"/>
      <c r="J394" s="50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>
      <c r="A395" s="18"/>
      <c r="B395" s="7"/>
      <c r="C395" s="7"/>
      <c r="D395" s="3"/>
      <c r="E395" s="50"/>
      <c r="F395" s="3"/>
      <c r="G395" s="3"/>
      <c r="H395" s="46"/>
      <c r="I395" s="50"/>
      <c r="J395" s="50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>
      <c r="A396" s="18"/>
      <c r="B396" s="7"/>
      <c r="C396" s="7"/>
      <c r="D396" s="3"/>
      <c r="E396" s="50"/>
      <c r="F396" s="3"/>
      <c r="G396" s="3"/>
      <c r="H396" s="46"/>
      <c r="I396" s="50"/>
      <c r="J396" s="50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>
      <c r="A397" s="18"/>
      <c r="B397" s="7"/>
      <c r="C397" s="7"/>
      <c r="D397" s="3"/>
      <c r="E397" s="50"/>
      <c r="F397" s="3"/>
      <c r="G397" s="3"/>
      <c r="H397" s="46"/>
      <c r="I397" s="50"/>
      <c r="J397" s="50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>
      <c r="A398" s="18"/>
      <c r="B398" s="7"/>
      <c r="C398" s="7"/>
      <c r="D398" s="3"/>
      <c r="E398" s="50"/>
      <c r="F398" s="3"/>
      <c r="G398" s="3"/>
      <c r="H398" s="46"/>
      <c r="I398" s="50"/>
      <c r="J398" s="50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>
      <c r="A399" s="18"/>
      <c r="B399" s="7"/>
      <c r="C399" s="7"/>
      <c r="D399" s="3"/>
      <c r="E399" s="50"/>
      <c r="F399" s="3"/>
      <c r="G399" s="3"/>
      <c r="H399" s="46"/>
      <c r="I399" s="50"/>
      <c r="J399" s="50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>
      <c r="A400" s="18"/>
      <c r="B400" s="7"/>
      <c r="C400" s="7"/>
      <c r="D400" s="3"/>
      <c r="E400" s="50"/>
      <c r="F400" s="3"/>
      <c r="G400" s="3"/>
      <c r="H400" s="46"/>
      <c r="I400" s="50"/>
      <c r="J400" s="50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>
      <c r="A401" s="18"/>
      <c r="B401" s="7"/>
      <c r="C401" s="7"/>
      <c r="D401" s="3"/>
      <c r="E401" s="50"/>
      <c r="F401" s="3"/>
      <c r="G401" s="3"/>
      <c r="H401" s="46"/>
      <c r="I401" s="50"/>
      <c r="J401" s="50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>
      <c r="A402" s="18"/>
      <c r="B402" s="7"/>
      <c r="C402" s="7"/>
      <c r="D402" s="3"/>
      <c r="E402" s="50"/>
      <c r="F402" s="3"/>
      <c r="G402" s="3"/>
      <c r="H402" s="46"/>
      <c r="I402" s="50"/>
      <c r="J402" s="50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>
      <c r="A403" s="18"/>
      <c r="B403" s="7"/>
      <c r="C403" s="7"/>
      <c r="D403" s="3"/>
      <c r="E403" s="50"/>
      <c r="F403" s="3"/>
      <c r="G403" s="3"/>
      <c r="H403" s="46"/>
      <c r="I403" s="50"/>
      <c r="J403" s="50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>
      <c r="A404" s="18"/>
      <c r="B404" s="7"/>
      <c r="C404" s="7"/>
      <c r="D404" s="3"/>
      <c r="E404" s="50"/>
      <c r="F404" s="3"/>
      <c r="G404" s="3"/>
      <c r="H404" s="46"/>
      <c r="I404" s="50"/>
      <c r="J404" s="50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>
      <c r="A405" s="18"/>
      <c r="B405" s="7"/>
      <c r="C405" s="7"/>
      <c r="D405" s="3"/>
      <c r="E405" s="50"/>
      <c r="F405" s="3"/>
      <c r="G405" s="3"/>
      <c r="H405" s="46"/>
      <c r="I405" s="50"/>
      <c r="J405" s="50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>
      <c r="A406" s="18"/>
      <c r="B406" s="7"/>
      <c r="C406" s="7"/>
      <c r="D406" s="3"/>
      <c r="E406" s="50"/>
      <c r="F406" s="3"/>
      <c r="G406" s="3"/>
      <c r="H406" s="46"/>
      <c r="I406" s="50"/>
      <c r="J406" s="50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>
      <c r="A407" s="18"/>
      <c r="B407" s="7"/>
      <c r="C407" s="7"/>
      <c r="D407" s="3"/>
      <c r="E407" s="50"/>
      <c r="F407" s="3"/>
      <c r="G407" s="3"/>
      <c r="H407" s="46"/>
      <c r="I407" s="50"/>
      <c r="J407" s="50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>
      <c r="A408" s="18"/>
      <c r="B408" s="7"/>
      <c r="C408" s="7"/>
      <c r="D408" s="3"/>
      <c r="E408" s="50"/>
      <c r="F408" s="3"/>
      <c r="G408" s="3"/>
      <c r="H408" s="46"/>
      <c r="I408" s="50"/>
      <c r="J408" s="50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>
      <c r="A409" s="18"/>
      <c r="B409" s="7"/>
      <c r="C409" s="7"/>
      <c r="D409" s="3"/>
      <c r="E409" s="50"/>
      <c r="F409" s="3"/>
      <c r="G409" s="3"/>
      <c r="H409" s="46"/>
      <c r="I409" s="50"/>
      <c r="J409" s="50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>
      <c r="A410" s="18"/>
      <c r="B410" s="7"/>
      <c r="C410" s="7"/>
      <c r="D410" s="3"/>
      <c r="E410" s="50"/>
      <c r="F410" s="3"/>
      <c r="G410" s="3"/>
      <c r="H410" s="46"/>
      <c r="I410" s="50"/>
      <c r="J410" s="50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>
      <c r="A411" s="18"/>
      <c r="B411" s="7"/>
      <c r="C411" s="7"/>
      <c r="D411" s="3"/>
      <c r="E411" s="50"/>
      <c r="F411" s="3"/>
      <c r="G411" s="3"/>
      <c r="H411" s="46"/>
      <c r="I411" s="50"/>
      <c r="J411" s="50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>
      <c r="A412" s="18"/>
      <c r="B412" s="7"/>
      <c r="C412" s="7"/>
      <c r="D412" s="3"/>
      <c r="E412" s="50"/>
      <c r="F412" s="3"/>
      <c r="G412" s="3"/>
      <c r="H412" s="46"/>
      <c r="I412" s="50"/>
      <c r="J412" s="50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>
      <c r="A413" s="18"/>
      <c r="B413" s="7"/>
      <c r="C413" s="7"/>
      <c r="D413" s="3"/>
      <c r="E413" s="50"/>
      <c r="F413" s="3"/>
      <c r="G413" s="3"/>
      <c r="H413" s="46"/>
      <c r="I413" s="50"/>
      <c r="J413" s="50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>
      <c r="A414" s="18"/>
      <c r="B414" s="7"/>
      <c r="C414" s="7"/>
      <c r="D414" s="3"/>
      <c r="E414" s="50"/>
      <c r="F414" s="3"/>
      <c r="G414" s="3"/>
      <c r="H414" s="46"/>
      <c r="I414" s="50"/>
      <c r="J414" s="50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>
      <c r="A415" s="18"/>
      <c r="B415" s="7"/>
      <c r="C415" s="7"/>
      <c r="D415" s="3"/>
      <c r="E415" s="50"/>
      <c r="F415" s="3"/>
      <c r="G415" s="3"/>
      <c r="H415" s="46"/>
      <c r="I415" s="50"/>
      <c r="J415" s="50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>
      <c r="A416" s="18"/>
      <c r="B416" s="7"/>
      <c r="C416" s="7"/>
      <c r="D416" s="3"/>
      <c r="E416" s="50"/>
      <c r="F416" s="3"/>
      <c r="G416" s="3"/>
      <c r="H416" s="46"/>
      <c r="I416" s="50"/>
      <c r="J416" s="50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>
      <c r="A417" s="18"/>
      <c r="B417" s="7"/>
      <c r="C417" s="7"/>
      <c r="D417" s="3"/>
      <c r="E417" s="50"/>
      <c r="F417" s="3"/>
      <c r="G417" s="3"/>
      <c r="H417" s="46"/>
      <c r="I417" s="50"/>
      <c r="J417" s="50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>
      <c r="A418" s="18"/>
      <c r="B418" s="7"/>
      <c r="C418" s="7"/>
      <c r="D418" s="3"/>
      <c r="E418" s="50"/>
      <c r="F418" s="3"/>
      <c r="G418" s="3"/>
      <c r="H418" s="46"/>
      <c r="I418" s="50"/>
      <c r="J418" s="50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>
      <c r="A419" s="18"/>
      <c r="B419" s="7"/>
      <c r="C419" s="7"/>
      <c r="D419" s="3"/>
      <c r="E419" s="50"/>
      <c r="F419" s="3"/>
      <c r="G419" s="3"/>
      <c r="H419" s="46"/>
      <c r="I419" s="50"/>
      <c r="J419" s="50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>
      <c r="A420" s="18"/>
      <c r="B420" s="7"/>
      <c r="C420" s="7"/>
      <c r="D420" s="3"/>
      <c r="E420" s="50"/>
      <c r="F420" s="3"/>
      <c r="G420" s="3"/>
      <c r="H420" s="46"/>
      <c r="I420" s="50"/>
      <c r="J420" s="50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>
      <c r="A421" s="18"/>
      <c r="B421" s="7"/>
      <c r="C421" s="7"/>
      <c r="D421" s="3"/>
      <c r="E421" s="50"/>
      <c r="F421" s="3"/>
      <c r="G421" s="3"/>
      <c r="H421" s="46"/>
      <c r="I421" s="50"/>
      <c r="J421" s="50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>
      <c r="A422" s="18"/>
      <c r="B422" s="7"/>
      <c r="C422" s="7"/>
      <c r="D422" s="3"/>
      <c r="E422" s="50"/>
      <c r="F422" s="3"/>
      <c r="G422" s="3"/>
      <c r="H422" s="46"/>
      <c r="I422" s="50"/>
      <c r="J422" s="50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>
      <c r="A423" s="18"/>
      <c r="B423" s="7"/>
      <c r="C423" s="7"/>
      <c r="D423" s="3"/>
      <c r="E423" s="50"/>
      <c r="F423" s="3"/>
      <c r="G423" s="3"/>
      <c r="H423" s="46"/>
      <c r="I423" s="50"/>
      <c r="J423" s="50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>
      <c r="A424" s="18"/>
      <c r="B424" s="7"/>
      <c r="C424" s="7"/>
      <c r="D424" s="3"/>
      <c r="E424" s="50"/>
      <c r="F424" s="3"/>
      <c r="G424" s="3"/>
      <c r="H424" s="46"/>
      <c r="I424" s="50"/>
      <c r="J424" s="50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>
      <c r="A425" s="18"/>
      <c r="B425" s="7"/>
      <c r="C425" s="7"/>
      <c r="D425" s="3"/>
      <c r="E425" s="50"/>
      <c r="F425" s="3"/>
      <c r="G425" s="3"/>
      <c r="H425" s="46"/>
      <c r="I425" s="50"/>
      <c r="J425" s="50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>
      <c r="A426" s="18"/>
      <c r="B426" s="7"/>
      <c r="C426" s="7"/>
      <c r="D426" s="3"/>
      <c r="E426" s="50"/>
      <c r="F426" s="3"/>
      <c r="G426" s="3"/>
      <c r="H426" s="46"/>
      <c r="I426" s="50"/>
      <c r="J426" s="50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>
      <c r="A427" s="18"/>
      <c r="B427" s="7"/>
      <c r="C427" s="7"/>
      <c r="D427" s="3"/>
      <c r="E427" s="50"/>
      <c r="F427" s="3"/>
      <c r="G427" s="3"/>
      <c r="H427" s="46"/>
      <c r="I427" s="50"/>
      <c r="J427" s="50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>
      <c r="A428" s="18"/>
      <c r="B428" s="7"/>
      <c r="C428" s="7"/>
      <c r="D428" s="3"/>
      <c r="E428" s="50"/>
      <c r="F428" s="3"/>
      <c r="G428" s="3"/>
      <c r="H428" s="46"/>
      <c r="I428" s="50"/>
      <c r="J428" s="50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>
      <c r="A429" s="18"/>
      <c r="B429" s="7"/>
      <c r="C429" s="7"/>
      <c r="D429" s="3"/>
      <c r="E429" s="50"/>
      <c r="F429" s="3"/>
      <c r="G429" s="3"/>
      <c r="H429" s="46"/>
      <c r="I429" s="50"/>
      <c r="J429" s="50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>
      <c r="A430" s="18"/>
      <c r="B430" s="7"/>
      <c r="C430" s="7"/>
      <c r="D430" s="3"/>
      <c r="E430" s="50"/>
      <c r="F430" s="3"/>
      <c r="G430" s="3"/>
      <c r="H430" s="46"/>
      <c r="I430" s="50"/>
      <c r="J430" s="50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>
      <c r="A431" s="18"/>
      <c r="B431" s="7"/>
      <c r="C431" s="7"/>
      <c r="D431" s="3"/>
      <c r="E431" s="50"/>
      <c r="F431" s="3"/>
      <c r="G431" s="3"/>
      <c r="H431" s="46"/>
      <c r="I431" s="50"/>
      <c r="J431" s="50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>
      <c r="A432" s="18"/>
      <c r="B432" s="7"/>
      <c r="C432" s="7"/>
      <c r="D432" s="3"/>
      <c r="E432" s="50"/>
      <c r="F432" s="3"/>
      <c r="G432" s="3"/>
      <c r="H432" s="46"/>
      <c r="I432" s="50"/>
      <c r="J432" s="50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>
      <c r="A433" s="18"/>
      <c r="B433" s="7"/>
      <c r="C433" s="7"/>
      <c r="D433" s="3"/>
      <c r="E433" s="50"/>
      <c r="F433" s="3"/>
      <c r="G433" s="3"/>
      <c r="H433" s="46"/>
      <c r="I433" s="50"/>
      <c r="J433" s="50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>
      <c r="A434" s="18"/>
      <c r="B434" s="7"/>
      <c r="C434" s="7"/>
      <c r="D434" s="3"/>
      <c r="E434" s="50"/>
      <c r="F434" s="3"/>
      <c r="G434" s="3"/>
      <c r="H434" s="46"/>
      <c r="I434" s="50"/>
      <c r="J434" s="50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>
      <c r="A435" s="18"/>
      <c r="B435" s="7"/>
      <c r="C435" s="7"/>
      <c r="D435" s="3"/>
      <c r="E435" s="50"/>
      <c r="F435" s="3"/>
      <c r="G435" s="3"/>
      <c r="H435" s="46"/>
      <c r="I435" s="50"/>
      <c r="J435" s="50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>
      <c r="A436" s="18"/>
      <c r="B436" s="7"/>
      <c r="C436" s="7"/>
      <c r="D436" s="3"/>
      <c r="E436" s="50"/>
      <c r="F436" s="3"/>
      <c r="G436" s="3"/>
      <c r="H436" s="46"/>
      <c r="I436" s="50"/>
      <c r="J436" s="50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>
      <c r="A437" s="18"/>
      <c r="B437" s="7"/>
      <c r="C437" s="7"/>
      <c r="D437" s="3"/>
      <c r="E437" s="50"/>
      <c r="F437" s="3"/>
      <c r="G437" s="3"/>
      <c r="H437" s="46"/>
      <c r="I437" s="50"/>
      <c r="J437" s="50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>
      <c r="A438" s="18"/>
      <c r="B438" s="7"/>
      <c r="C438" s="7"/>
      <c r="D438" s="3"/>
      <c r="E438" s="50"/>
      <c r="F438" s="3"/>
      <c r="G438" s="3"/>
      <c r="H438" s="46"/>
      <c r="I438" s="50"/>
      <c r="J438" s="50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>
      <c r="A439" s="18"/>
      <c r="B439" s="7"/>
      <c r="C439" s="7"/>
      <c r="D439" s="3"/>
      <c r="E439" s="50"/>
      <c r="F439" s="3"/>
      <c r="G439" s="3"/>
      <c r="H439" s="46"/>
      <c r="I439" s="50"/>
      <c r="J439" s="50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>
      <c r="A440" s="18"/>
      <c r="B440" s="7"/>
      <c r="C440" s="7"/>
      <c r="D440" s="3"/>
      <c r="E440" s="50"/>
      <c r="F440" s="3"/>
      <c r="G440" s="3"/>
      <c r="H440" s="46"/>
      <c r="I440" s="50"/>
      <c r="J440" s="50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>
      <c r="A441" s="18"/>
      <c r="B441" s="7"/>
      <c r="C441" s="7"/>
      <c r="D441" s="3"/>
      <c r="E441" s="50"/>
      <c r="F441" s="3"/>
      <c r="G441" s="3"/>
      <c r="H441" s="46"/>
      <c r="I441" s="50"/>
      <c r="J441" s="50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>
      <c r="A442" s="18"/>
      <c r="B442" s="7"/>
      <c r="C442" s="7"/>
      <c r="D442" s="3"/>
      <c r="E442" s="50"/>
      <c r="F442" s="3"/>
      <c r="G442" s="3"/>
      <c r="H442" s="46"/>
      <c r="I442" s="50"/>
      <c r="J442" s="50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>
      <c r="A443" s="18"/>
      <c r="B443" s="7"/>
      <c r="C443" s="7"/>
      <c r="D443" s="3"/>
      <c r="E443" s="50"/>
      <c r="F443" s="3"/>
      <c r="G443" s="3"/>
      <c r="H443" s="46"/>
      <c r="I443" s="50"/>
      <c r="J443" s="50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>
      <c r="A444" s="18"/>
      <c r="B444" s="7"/>
      <c r="C444" s="7"/>
      <c r="D444" s="3"/>
      <c r="E444" s="50"/>
      <c r="F444" s="3"/>
      <c r="G444" s="3"/>
      <c r="H444" s="46"/>
      <c r="I444" s="50"/>
      <c r="J444" s="50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>
      <c r="A445" s="18"/>
      <c r="B445" s="7"/>
      <c r="C445" s="7"/>
      <c r="D445" s="3"/>
      <c r="E445" s="50"/>
      <c r="F445" s="3"/>
      <c r="G445" s="3"/>
      <c r="H445" s="46"/>
      <c r="I445" s="50"/>
      <c r="J445" s="50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>
      <c r="A446" s="18"/>
      <c r="B446" s="7"/>
      <c r="C446" s="7"/>
      <c r="D446" s="3"/>
      <c r="E446" s="50"/>
      <c r="F446" s="3"/>
      <c r="G446" s="3"/>
      <c r="H446" s="46"/>
      <c r="I446" s="50"/>
      <c r="J446" s="50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>
      <c r="A447" s="18"/>
      <c r="B447" s="7"/>
      <c r="C447" s="7"/>
      <c r="D447" s="3"/>
      <c r="E447" s="50"/>
      <c r="F447" s="3"/>
      <c r="G447" s="3"/>
      <c r="H447" s="46"/>
      <c r="I447" s="50"/>
      <c r="J447" s="50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>
      <c r="A448" s="18"/>
      <c r="B448" s="7"/>
      <c r="C448" s="7"/>
      <c r="D448" s="3"/>
      <c r="E448" s="50"/>
      <c r="F448" s="3"/>
      <c r="G448" s="3"/>
      <c r="H448" s="46"/>
      <c r="I448" s="50"/>
      <c r="J448" s="50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>
      <c r="A449" s="18"/>
      <c r="B449" s="7"/>
      <c r="C449" s="7"/>
      <c r="D449" s="3"/>
      <c r="E449" s="50"/>
      <c r="F449" s="3"/>
      <c r="G449" s="3"/>
      <c r="H449" s="46"/>
      <c r="I449" s="50"/>
      <c r="J449" s="50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>
      <c r="A450" s="18"/>
      <c r="B450" s="7"/>
      <c r="C450" s="7"/>
      <c r="D450" s="3"/>
      <c r="E450" s="50"/>
      <c r="F450" s="3"/>
      <c r="G450" s="3"/>
      <c r="H450" s="46"/>
      <c r="I450" s="50"/>
      <c r="J450" s="50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>
      <c r="A451" s="18"/>
      <c r="B451" s="7"/>
      <c r="C451" s="7"/>
      <c r="D451" s="3"/>
      <c r="E451" s="50"/>
      <c r="F451" s="3"/>
      <c r="G451" s="3"/>
      <c r="H451" s="46"/>
      <c r="I451" s="50"/>
      <c r="J451" s="50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>
      <c r="A452" s="18"/>
      <c r="B452" s="7"/>
      <c r="C452" s="7"/>
      <c r="D452" s="3"/>
      <c r="E452" s="50"/>
      <c r="F452" s="3"/>
      <c r="G452" s="3"/>
      <c r="H452" s="46"/>
      <c r="I452" s="50"/>
      <c r="J452" s="50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>
      <c r="A453" s="18"/>
      <c r="B453" s="7"/>
      <c r="C453" s="7"/>
      <c r="D453" s="3"/>
      <c r="E453" s="50"/>
      <c r="F453" s="3"/>
      <c r="G453" s="3"/>
      <c r="H453" s="46"/>
      <c r="I453" s="50"/>
      <c r="J453" s="50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>
      <c r="A454" s="18"/>
      <c r="B454" s="7"/>
      <c r="C454" s="7"/>
      <c r="D454" s="3"/>
      <c r="E454" s="50"/>
      <c r="F454" s="3"/>
      <c r="G454" s="3"/>
      <c r="H454" s="46"/>
      <c r="I454" s="50"/>
      <c r="J454" s="50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>
      <c r="A455" s="18"/>
      <c r="B455" s="7"/>
      <c r="C455" s="7"/>
      <c r="D455" s="3"/>
      <c r="E455" s="50"/>
      <c r="F455" s="3"/>
      <c r="G455" s="3"/>
      <c r="H455" s="46"/>
      <c r="I455" s="50"/>
      <c r="J455" s="50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>
      <c r="A456" s="18"/>
      <c r="B456" s="7"/>
      <c r="C456" s="7"/>
      <c r="D456" s="3"/>
      <c r="E456" s="50"/>
      <c r="F456" s="3"/>
      <c r="G456" s="3"/>
      <c r="H456" s="46"/>
      <c r="I456" s="50"/>
      <c r="J456" s="50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>
      <c r="A457" s="18"/>
      <c r="B457" s="7"/>
      <c r="C457" s="7"/>
      <c r="D457" s="3"/>
      <c r="E457" s="50"/>
      <c r="F457" s="3"/>
      <c r="G457" s="3"/>
      <c r="H457" s="46"/>
      <c r="I457" s="50"/>
      <c r="J457" s="50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>
      <c r="A458" s="18"/>
      <c r="B458" s="7"/>
      <c r="C458" s="7"/>
      <c r="D458" s="3"/>
      <c r="E458" s="50"/>
      <c r="F458" s="3"/>
      <c r="G458" s="3"/>
      <c r="H458" s="46"/>
      <c r="I458" s="50"/>
      <c r="J458" s="50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>
      <c r="A459" s="18"/>
      <c r="B459" s="7"/>
      <c r="C459" s="7"/>
      <c r="D459" s="3"/>
      <c r="E459" s="50"/>
      <c r="F459" s="3"/>
      <c r="G459" s="3"/>
      <c r="H459" s="46"/>
      <c r="I459" s="50"/>
      <c r="J459" s="50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>
      <c r="A460" s="18"/>
      <c r="B460" s="7"/>
      <c r="C460" s="7"/>
      <c r="D460" s="3"/>
      <c r="E460" s="50"/>
      <c r="F460" s="3"/>
      <c r="G460" s="3"/>
      <c r="H460" s="46"/>
      <c r="I460" s="50"/>
      <c r="J460" s="50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>
      <c r="A461" s="18"/>
      <c r="B461" s="7"/>
      <c r="C461" s="7"/>
      <c r="D461" s="3"/>
      <c r="E461" s="50"/>
      <c r="F461" s="3"/>
      <c r="G461" s="3"/>
      <c r="H461" s="46"/>
      <c r="I461" s="50"/>
      <c r="J461" s="50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>
      <c r="A462" s="18"/>
      <c r="B462" s="7"/>
      <c r="C462" s="7"/>
      <c r="D462" s="3"/>
      <c r="E462" s="50"/>
      <c r="F462" s="3"/>
      <c r="G462" s="3"/>
      <c r="H462" s="46"/>
      <c r="I462" s="50"/>
      <c r="J462" s="50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>
      <c r="A463" s="18"/>
      <c r="R463" s="3"/>
      <c r="S463" s="3"/>
      <c r="T463" s="3"/>
    </row>
    <row r="464" spans="1:20">
      <c r="A464" s="18"/>
      <c r="R464" s="3"/>
      <c r="S464" s="3"/>
      <c r="T464" s="3"/>
    </row>
    <row r="465" spans="18:20">
      <c r="R465" s="3"/>
      <c r="S465" s="3"/>
      <c r="T465" s="3"/>
    </row>
    <row r="466" spans="18:20">
      <c r="R466" s="3"/>
      <c r="S466" s="3"/>
      <c r="T466" s="3"/>
    </row>
    <row r="467" spans="18:20">
      <c r="R467" s="3"/>
      <c r="S467" s="3"/>
      <c r="T467" s="3"/>
    </row>
    <row r="468" spans="18:20">
      <c r="R468" s="3"/>
      <c r="S468" s="3"/>
      <c r="T468" s="3"/>
    </row>
    <row r="469" spans="18:20">
      <c r="R469" s="3"/>
      <c r="S469" s="3"/>
      <c r="T469" s="3"/>
    </row>
    <row r="470" spans="18:20">
      <c r="R470" s="3"/>
      <c r="S470" s="3"/>
      <c r="T470" s="3"/>
    </row>
    <row r="471" spans="18:20">
      <c r="R471" s="3"/>
      <c r="S471" s="3"/>
      <c r="T471" s="3"/>
    </row>
    <row r="472" spans="18:20">
      <c r="R472" s="3"/>
      <c r="S472" s="3"/>
      <c r="T472" s="3"/>
    </row>
    <row r="473" spans="18:20">
      <c r="R473" s="3"/>
      <c r="S473" s="3"/>
      <c r="T473" s="3"/>
    </row>
    <row r="474" spans="18:20">
      <c r="R474" s="3"/>
      <c r="S474" s="3"/>
      <c r="T474" s="3"/>
    </row>
    <row r="475" spans="18:20">
      <c r="R475" s="3"/>
      <c r="S475" s="3"/>
      <c r="T475" s="3"/>
    </row>
    <row r="476" spans="18:20">
      <c r="R476" s="3"/>
      <c r="S476" s="3"/>
      <c r="T476" s="3"/>
    </row>
    <row r="477" spans="18:20">
      <c r="R477" s="3"/>
      <c r="S477" s="3"/>
      <c r="T477" s="3"/>
    </row>
    <row r="478" spans="18:20">
      <c r="R478" s="3"/>
      <c r="S478" s="3"/>
      <c r="T478" s="3"/>
    </row>
    <row r="479" spans="18:20">
      <c r="R479" s="3"/>
      <c r="S479" s="3"/>
      <c r="T479" s="3"/>
    </row>
    <row r="480" spans="18:20">
      <c r="R480" s="3"/>
      <c r="S480" s="3"/>
      <c r="T480" s="3"/>
    </row>
    <row r="481" spans="18:20">
      <c r="R481" s="3"/>
      <c r="S481" s="3"/>
      <c r="T481" s="3"/>
    </row>
    <row r="482" spans="18:20">
      <c r="R482" s="3"/>
      <c r="S482" s="3"/>
      <c r="T482" s="3"/>
    </row>
    <row r="483" spans="18:20">
      <c r="R483" s="3"/>
      <c r="S483" s="3"/>
      <c r="T483" s="3"/>
    </row>
    <row r="484" spans="18:20">
      <c r="R484" s="3"/>
      <c r="S484" s="3"/>
      <c r="T484" s="3"/>
    </row>
    <row r="485" spans="18:20">
      <c r="S485" s="3"/>
      <c r="T485" s="3"/>
    </row>
    <row r="486" spans="18:20">
      <c r="S486" s="3"/>
      <c r="T486" s="3"/>
    </row>
    <row r="487" spans="18:20">
      <c r="S487" s="3"/>
      <c r="T487" s="3"/>
    </row>
    <row r="488" spans="18:20">
      <c r="S488" s="3"/>
      <c r="T488" s="3"/>
    </row>
  </sheetData>
  <mergeCells count="1">
    <mergeCell ref="A2:R2"/>
  </mergeCells>
  <phoneticPr fontId="0" type="noConversion"/>
  <printOptions horizontalCentered="1"/>
  <pageMargins left="0.25" right="0.25" top="0.75" bottom="0.75" header="0.3" footer="0.3"/>
  <pageSetup paperSize="9" scale="74" firstPageNumber="3" fitToHeight="0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Silvija</cp:lastModifiedBy>
  <cp:lastPrinted>2018-01-30T10:44:08Z</cp:lastPrinted>
  <dcterms:created xsi:type="dcterms:W3CDTF">2013-09-11T11:00:21Z</dcterms:created>
  <dcterms:modified xsi:type="dcterms:W3CDTF">2018-02-01T08:30:20Z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