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85" windowWidth="22620" windowHeight="11715" activeTab="2"/>
  </bookViews>
  <sheets>
    <sheet name="OPĆI DIO" sheetId="1" r:id="rId1"/>
    <sheet name="PLAN PRIHODA" sheetId="2" r:id="rId2"/>
    <sheet name="PLAN RASHODA I IZDATAKA" sheetId="3" r:id="rId3"/>
    <sheet name="List1" sheetId="4" r:id="rId4"/>
    <sheet name="List2" sheetId="5" r:id="rId5"/>
  </sheets>
  <definedNames>
    <definedName name="_xlnm._FilterDatabase" localSheetId="2" hidden="1">'PLAN RASHODA I IZDATAKA'!#REF!</definedName>
    <definedName name="_xlnm.Print_Area" localSheetId="0">'OPĆI DIO'!#REF!</definedName>
    <definedName name="_xlnm.Print_Area" localSheetId="1">'PLAN PRIHODA'!$A$1:$K$29</definedName>
    <definedName name="_xlnm.Print_Titles" localSheetId="1">'PLAN PRIHODA'!$1:$1</definedName>
    <definedName name="_xlnm.Print_Titles" localSheetId="2">'PLAN RASHODA I IZDATAKA'!$2:$3</definedName>
  </definedNames>
  <calcPr calcId="124519"/>
</workbook>
</file>

<file path=xl/calcChain.xml><?xml version="1.0" encoding="utf-8"?>
<calcChain xmlns="http://schemas.openxmlformats.org/spreadsheetml/2006/main">
  <c r="K28" i="5"/>
  <c r="I28"/>
  <c r="H28"/>
  <c r="G28"/>
  <c r="F28"/>
  <c r="E28"/>
  <c r="D28"/>
  <c r="C28"/>
  <c r="B28"/>
  <c r="B29" s="1"/>
  <c r="D125" i="3"/>
  <c r="D126"/>
  <c r="D42"/>
  <c r="E113"/>
  <c r="I78"/>
  <c r="I79"/>
  <c r="I80"/>
  <c r="I89"/>
  <c r="I27"/>
  <c r="I28"/>
  <c r="I29"/>
  <c r="L22"/>
  <c r="G22"/>
  <c r="H18"/>
  <c r="C22"/>
  <c r="C23"/>
  <c r="H113"/>
  <c r="H116"/>
  <c r="H22"/>
  <c r="H23"/>
  <c r="H10" l="1"/>
  <c r="C10"/>
  <c r="G125"/>
  <c r="F125"/>
  <c r="E125"/>
  <c r="C126"/>
  <c r="C125" s="1"/>
  <c r="K125"/>
  <c r="J125"/>
  <c r="C35"/>
  <c r="J85" l="1"/>
  <c r="C85"/>
  <c r="E71"/>
  <c r="D71"/>
  <c r="C71"/>
  <c r="H112"/>
  <c r="H111" s="1"/>
  <c r="H110" s="1"/>
  <c r="H109" s="1"/>
  <c r="C98"/>
  <c r="C97" s="1"/>
  <c r="C96" s="1"/>
  <c r="H19" l="1"/>
  <c r="H16"/>
  <c r="H14"/>
  <c r="C64"/>
  <c r="I77"/>
  <c r="C77"/>
  <c r="C88"/>
  <c r="K121"/>
  <c r="H121"/>
  <c r="H120" s="1"/>
  <c r="H119" s="1"/>
  <c r="G121"/>
  <c r="G120" s="1"/>
  <c r="G119" s="1"/>
  <c r="F121"/>
  <c r="F120" s="1"/>
  <c r="F119" s="1"/>
  <c r="E121"/>
  <c r="E120" s="1"/>
  <c r="E119" s="1"/>
  <c r="K119"/>
  <c r="D119"/>
  <c r="D109" s="1"/>
  <c r="C119"/>
  <c r="C109" s="1"/>
  <c r="L116"/>
  <c r="K116"/>
  <c r="J116"/>
  <c r="I116"/>
  <c r="G116"/>
  <c r="F116"/>
  <c r="E116"/>
  <c r="L113"/>
  <c r="K113"/>
  <c r="K112" s="1"/>
  <c r="J112"/>
  <c r="J111" s="1"/>
  <c r="J110" s="1"/>
  <c r="J109" s="1"/>
  <c r="I112"/>
  <c r="I111" s="1"/>
  <c r="I110" s="1"/>
  <c r="F113"/>
  <c r="C113"/>
  <c r="C112" s="1"/>
  <c r="G111"/>
  <c r="G110" s="1"/>
  <c r="D98"/>
  <c r="D97" s="1"/>
  <c r="D96" s="1"/>
  <c r="D70" s="1"/>
  <c r="L90"/>
  <c r="K90"/>
  <c r="K88" s="1"/>
  <c r="J90"/>
  <c r="J88" s="1"/>
  <c r="I90"/>
  <c r="I88" s="1"/>
  <c r="H90"/>
  <c r="H88" s="1"/>
  <c r="G90"/>
  <c r="F90"/>
  <c r="F88" s="1"/>
  <c r="E90"/>
  <c r="E88" s="1"/>
  <c r="L88"/>
  <c r="L84"/>
  <c r="L83" s="1"/>
  <c r="J84"/>
  <c r="J83" s="1"/>
  <c r="J70" s="1"/>
  <c r="I84"/>
  <c r="I83" s="1"/>
  <c r="H84"/>
  <c r="H83" s="1"/>
  <c r="G84"/>
  <c r="G83" s="1"/>
  <c r="F84"/>
  <c r="F83" s="1"/>
  <c r="E84"/>
  <c r="E83" s="1"/>
  <c r="C84"/>
  <c r="C83" s="1"/>
  <c r="K84"/>
  <c r="K83" s="1"/>
  <c r="K70" s="1"/>
  <c r="L72"/>
  <c r="K72"/>
  <c r="G72"/>
  <c r="I72"/>
  <c r="C66"/>
  <c r="D63"/>
  <c r="D62" s="1"/>
  <c r="D61" s="1"/>
  <c r="L58"/>
  <c r="L57" s="1"/>
  <c r="K58"/>
  <c r="K57" s="1"/>
  <c r="I58"/>
  <c r="I57" s="1"/>
  <c r="H58"/>
  <c r="H57" s="1"/>
  <c r="G58"/>
  <c r="G57" s="1"/>
  <c r="F58"/>
  <c r="F57" s="1"/>
  <c r="E58"/>
  <c r="E57" s="1"/>
  <c r="L51"/>
  <c r="K51"/>
  <c r="J51"/>
  <c r="I51"/>
  <c r="H51"/>
  <c r="G51"/>
  <c r="F51"/>
  <c r="E51"/>
  <c r="D51"/>
  <c r="C51"/>
  <c r="L42"/>
  <c r="K42"/>
  <c r="J42"/>
  <c r="I42"/>
  <c r="H42"/>
  <c r="G42"/>
  <c r="F42"/>
  <c r="E42"/>
  <c r="C42"/>
  <c r="L35"/>
  <c r="K35"/>
  <c r="J35"/>
  <c r="I35"/>
  <c r="H35"/>
  <c r="G35"/>
  <c r="F35"/>
  <c r="E35"/>
  <c r="D35"/>
  <c r="L30"/>
  <c r="K30"/>
  <c r="J30"/>
  <c r="I30"/>
  <c r="H30"/>
  <c r="G30"/>
  <c r="F30"/>
  <c r="E30"/>
  <c r="D30"/>
  <c r="C30"/>
  <c r="C19"/>
  <c r="C18" s="1"/>
  <c r="G18"/>
  <c r="L16"/>
  <c r="K16"/>
  <c r="J16"/>
  <c r="I16"/>
  <c r="G16"/>
  <c r="F16"/>
  <c r="E16"/>
  <c r="D16"/>
  <c r="C16"/>
  <c r="G14"/>
  <c r="E14"/>
  <c r="C14"/>
  <c r="L10"/>
  <c r="K10"/>
  <c r="K9" s="1"/>
  <c r="K8" s="1"/>
  <c r="J10"/>
  <c r="J9" s="1"/>
  <c r="J8" s="1"/>
  <c r="I10"/>
  <c r="I9" s="1"/>
  <c r="I8" s="1"/>
  <c r="G10"/>
  <c r="F10"/>
  <c r="F9" s="1"/>
  <c r="F8" s="1"/>
  <c r="E10"/>
  <c r="E9" s="1"/>
  <c r="E8" s="1"/>
  <c r="D10"/>
  <c r="D9" s="1"/>
  <c r="D8" s="1"/>
  <c r="D7" s="1"/>
  <c r="G10" i="4"/>
  <c r="G13" s="1"/>
  <c r="G7"/>
  <c r="H22"/>
  <c r="G22"/>
  <c r="F22"/>
  <c r="H10"/>
  <c r="F10"/>
  <c r="F13" s="1"/>
  <c r="F24" s="1"/>
  <c r="H7"/>
  <c r="C9" i="3" l="1"/>
  <c r="C8" s="1"/>
  <c r="C6" s="1"/>
  <c r="H70"/>
  <c r="F70"/>
  <c r="E70"/>
  <c r="L70"/>
  <c r="C70"/>
  <c r="G70"/>
  <c r="I70"/>
  <c r="F112"/>
  <c r="F111" s="1"/>
  <c r="F110" s="1"/>
  <c r="F109" s="1"/>
  <c r="K111"/>
  <c r="K110" s="1"/>
  <c r="K109" s="1"/>
  <c r="L9"/>
  <c r="L8" s="1"/>
  <c r="L7" s="1"/>
  <c r="E112"/>
  <c r="E111" s="1"/>
  <c r="E110" s="1"/>
  <c r="E109" s="1"/>
  <c r="E29"/>
  <c r="E28" s="1"/>
  <c r="L112"/>
  <c r="L111" s="1"/>
  <c r="L110" s="1"/>
  <c r="H27"/>
  <c r="H26" s="1"/>
  <c r="L29"/>
  <c r="L28" s="1"/>
  <c r="K27"/>
  <c r="K26" s="1"/>
  <c r="K29"/>
  <c r="K28" s="1"/>
  <c r="H29"/>
  <c r="H28" s="1"/>
  <c r="G109"/>
  <c r="C63"/>
  <c r="C62" s="1"/>
  <c r="C61" s="1"/>
  <c r="L27"/>
  <c r="L26" s="1"/>
  <c r="G27"/>
  <c r="G26" s="1"/>
  <c r="G9"/>
  <c r="G8" s="1"/>
  <c r="G7" s="1"/>
  <c r="F29"/>
  <c r="F28" s="1"/>
  <c r="H9"/>
  <c r="H8" s="1"/>
  <c r="C29"/>
  <c r="C28" s="1"/>
  <c r="C27"/>
  <c r="J29"/>
  <c r="J28" s="1"/>
  <c r="G29"/>
  <c r="G28" s="1"/>
  <c r="D27"/>
  <c r="D26" s="1"/>
  <c r="D5" s="1"/>
  <c r="D29"/>
  <c r="D28" s="1"/>
  <c r="I6"/>
  <c r="I7"/>
  <c r="F6"/>
  <c r="F7"/>
  <c r="E6"/>
  <c r="E7"/>
  <c r="K7"/>
  <c r="K6"/>
  <c r="J7"/>
  <c r="J6"/>
  <c r="F27"/>
  <c r="F26" s="1"/>
  <c r="J27"/>
  <c r="J26" s="1"/>
  <c r="E27"/>
  <c r="E26" s="1"/>
  <c r="I26"/>
  <c r="H13" i="4"/>
  <c r="H24" s="1"/>
  <c r="F6" i="1"/>
  <c r="L6" i="3" l="1"/>
  <c r="G6"/>
  <c r="G5" s="1"/>
  <c r="H7"/>
  <c r="H6" s="1"/>
  <c r="H5" s="1"/>
  <c r="C26"/>
  <c r="C5" s="1"/>
  <c r="I5"/>
  <c r="K5"/>
  <c r="F5"/>
  <c r="C7"/>
  <c r="J5"/>
  <c r="E5"/>
  <c r="H28" i="2" l="1"/>
  <c r="G28"/>
  <c r="I28"/>
  <c r="F28"/>
  <c r="K28"/>
  <c r="D28" l="1"/>
  <c r="E28"/>
  <c r="C28"/>
  <c r="B28"/>
  <c r="B29" l="1"/>
  <c r="I123" i="3"/>
  <c r="I119"/>
  <c r="I120"/>
  <c r="I121"/>
  <c r="I122"/>
</calcChain>
</file>

<file path=xl/sharedStrings.xml><?xml version="1.0" encoding="utf-8"?>
<sst xmlns="http://schemas.openxmlformats.org/spreadsheetml/2006/main" count="261" uniqueCount="166">
  <si>
    <t>PRIHODI POSLOVANJA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</si>
  <si>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</si>
  <si>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</si>
  <si>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</si>
  <si>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</si>
  <si>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</si>
  <si>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</si>
  <si>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</si>
  <si>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</si>
  <si>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</si>
  <si>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</si>
  <si>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Oznaka                           rač.iz                                      računskog                                         plana</t>
  </si>
  <si>
    <t>Vlastiti prihodi</t>
  </si>
  <si>
    <t>Prihodi za posebne namjene</t>
  </si>
  <si>
    <t>Prihodi od nefinancijske imovine i nadoknade šteta s osnova osiguranja</t>
  </si>
  <si>
    <t>Namjenski primici od zaduživanja</t>
  </si>
  <si>
    <t>Ukupno (po izvorima)</t>
  </si>
  <si>
    <t>Šifra</t>
  </si>
  <si>
    <t>Naziv</t>
  </si>
  <si>
    <t>RASHODI POSLOVANJA</t>
  </si>
  <si>
    <t>Rashodi za zaposlene</t>
  </si>
  <si>
    <t>Doprinosi na plaće</t>
  </si>
  <si>
    <t>Materijalni rashodi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</si>
  <si>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</si>
  <si>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</si>
  <si>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</si>
  <si>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</si>
  <si>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</si>
  <si>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OPĆI DIO</t>
  </si>
  <si>
    <t>PRIHODI UKUPNO</t>
  </si>
  <si>
    <t>RASHODI UKUPNO</t>
  </si>
  <si>
    <t>Plaće za redovan rad</t>
  </si>
  <si>
    <t>Plaće</t>
  </si>
  <si>
    <t>Ostali rashodi za zaposlne</t>
  </si>
  <si>
    <t>Doprinos za zdrav.osiguranje</t>
  </si>
  <si>
    <t>Službena putovanja</t>
  </si>
  <si>
    <t>Stručno usavršavanje</t>
  </si>
  <si>
    <t>Ostale naknade troškova zaposlenima</t>
  </si>
  <si>
    <t>Uredski i ostali potrošni materijal</t>
  </si>
  <si>
    <t>Energija</t>
  </si>
  <si>
    <t>Sitan inventar</t>
  </si>
  <si>
    <t>Službena, radna i zaštitna odjeća i obuća</t>
  </si>
  <si>
    <t>Usluge tekućeg i investicijskog održavanja</t>
  </si>
  <si>
    <t>Komunalne usluge</t>
  </si>
  <si>
    <t>Računalne usluge</t>
  </si>
  <si>
    <t>Ostale usluge</t>
  </si>
  <si>
    <t>Reprezentacija</t>
  </si>
  <si>
    <t>Članarina</t>
  </si>
  <si>
    <t>Financijski rashodi</t>
  </si>
  <si>
    <t>Bankarske usluge</t>
  </si>
  <si>
    <t>Rashodi za nabavu proizvedene DI</t>
  </si>
  <si>
    <t>Uredska oprema i namještaj</t>
  </si>
  <si>
    <t>Uređaji, strojevi i opema za ostale namjene</t>
  </si>
  <si>
    <t>Knjige</t>
  </si>
  <si>
    <t>RASHODI ZA NABAVU NEFINANCIJSKE IMOVINE</t>
  </si>
  <si>
    <t>Administrativno, tehničko i stručno osoblje</t>
  </si>
  <si>
    <t>Rashodi poslovanja</t>
  </si>
  <si>
    <t>Aktivnost A100001</t>
  </si>
  <si>
    <t>Program 1004</t>
  </si>
  <si>
    <t>Plaće zaposlenika</t>
  </si>
  <si>
    <t>Program 1003</t>
  </si>
  <si>
    <t>Program 1001</t>
  </si>
  <si>
    <t>Pojačani standard u školstvu</t>
  </si>
  <si>
    <t>Tekući projekt T100003</t>
  </si>
  <si>
    <t>Program 1002</t>
  </si>
  <si>
    <t>Kapitalno ulaganje</t>
  </si>
  <si>
    <t>Oprema škola</t>
  </si>
  <si>
    <t>Tekući projekt T100001</t>
  </si>
  <si>
    <t>Natjecanja</t>
  </si>
  <si>
    <t>Usluge telefona pošte i prijevoza</t>
  </si>
  <si>
    <t>Minimalni standard u srednjem školstvu i učeničkom domu -materijalni i financijski rashodi</t>
  </si>
  <si>
    <t>Pristojbe i naknade</t>
  </si>
  <si>
    <t>Knjige, umjetnička djela i ostale izložbene vrijednosti</t>
  </si>
  <si>
    <t>Ostali rashodi za zaposlene</t>
  </si>
  <si>
    <t>Tekući projekt T100006</t>
  </si>
  <si>
    <t>Izvanučionička nastava</t>
  </si>
  <si>
    <t>Plaće za prekovremeni rad</t>
  </si>
  <si>
    <t>Usluge promidžbe i informiranja</t>
  </si>
  <si>
    <t>Zakupnine i najamnine</t>
  </si>
  <si>
    <t>Materijal i sirovine</t>
  </si>
  <si>
    <t>Donacije HŠŠS</t>
  </si>
  <si>
    <t>Doprinosi za obvezno zdr.osiguranje</t>
  </si>
  <si>
    <t>Doprinosi u slučaju nezaposlenosti</t>
  </si>
  <si>
    <t>Naknade za prijevoz</t>
  </si>
  <si>
    <t>Projekt "Prsten potpore"</t>
  </si>
  <si>
    <t>Tekući projekt  T100002</t>
  </si>
  <si>
    <t>Dodatna ulaganja</t>
  </si>
  <si>
    <t>Tekući projekt  T100001</t>
  </si>
  <si>
    <t>Opći prihodi i primici – DRŽAVNI PRORAČUN</t>
  </si>
  <si>
    <t xml:space="preserve">Pomoći GRADSKI PRORAČUN </t>
  </si>
  <si>
    <t xml:space="preserve">Rad školskog športskog kluba </t>
  </si>
  <si>
    <t>Rad UČENIČKE ZADRUGE</t>
  </si>
  <si>
    <t>Opći prihodi i primici - ŽUPANIJSKI PRORAČUN</t>
  </si>
  <si>
    <t>Naknade troškova zaposlenima</t>
  </si>
  <si>
    <t>Naknada za prijevoz djelatnika</t>
  </si>
  <si>
    <t>Aktivnost A100002</t>
  </si>
  <si>
    <t>Tekuće i investicijsko održavanje</t>
  </si>
  <si>
    <t>Ostale intelektualne usluge</t>
  </si>
  <si>
    <t>Tekući projekt T100022</t>
  </si>
  <si>
    <t>PRIHODI OD PRODAJE NEFINANCIJSKE IMOVINE</t>
  </si>
  <si>
    <t>2019.</t>
  </si>
  <si>
    <t>Ukupno prihodi i primici za 2019.</t>
  </si>
  <si>
    <t>6615 vlastiti p.</t>
  </si>
  <si>
    <t>6711 županijski p.</t>
  </si>
  <si>
    <t>Prijedlog plana 
za 2018.</t>
  </si>
  <si>
    <t>Projekcija plana
za 2019.</t>
  </si>
  <si>
    <t>Projekcija plana 
za 2020.</t>
  </si>
  <si>
    <t>Naknade građanima i kućanstvima</t>
  </si>
  <si>
    <t>Ostale naknade iz proračuna u novcu</t>
  </si>
  <si>
    <t>Pomoći</t>
  </si>
  <si>
    <t>Tekući projekt T100033</t>
  </si>
  <si>
    <r>
      <rPr>
        <b/>
        <sz val="10"/>
        <rFont val="Arial"/>
        <family val="2"/>
        <charset val="238"/>
      </rPr>
      <t xml:space="preserve">9221 </t>
    </r>
    <r>
      <rPr>
        <sz val="10"/>
        <rFont val="Arial"/>
        <family val="2"/>
        <charset val="238"/>
      </rPr>
      <t xml:space="preserve">- VIŠAK </t>
    </r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</si>
  <si>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</si>
  <si>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</si>
  <si>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</si>
  <si>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r>
      <t xml:space="preserve">PRIJEDLOG FINANCIJSKOG PLANA </t>
    </r>
    <r>
      <rPr>
        <b/>
        <u/>
        <sz val="14"/>
        <color indexed="8"/>
        <rFont val="Arial"/>
        <family val="2"/>
        <charset val="238"/>
      </rPr>
      <t xml:space="preserve">SREDNJE ŠKOLE DRAGUTINA STRAŽIMIRA SVETI IVAN ZELINA, Gundulićeva 2 A </t>
    </r>
    <r>
      <rPr>
        <b/>
        <sz val="14"/>
        <color indexed="8"/>
        <rFont val="Arial"/>
        <family val="2"/>
        <charset val="238"/>
      </rPr>
      <t xml:space="preserve"> ZA 2018. I                                                                                                                                                PROJEKCIJA PLANA ZA  2019. I 2020. GODINU</t>
    </r>
  </si>
  <si>
    <t>6361 gradski p.</t>
  </si>
  <si>
    <t>Materijal i dijelovi za tekuće i invest. održav.</t>
  </si>
  <si>
    <t>Tekući projekt T100044</t>
  </si>
  <si>
    <t>FINANCIRANJE NABAVE UDŽBENIKA U SREDNJOJ ŠKOLI</t>
  </si>
  <si>
    <t>Naknade građanima i kućanstvima u naravi</t>
  </si>
  <si>
    <t>Tekuće donacije</t>
  </si>
  <si>
    <t>Ostale tekuće donacije</t>
  </si>
  <si>
    <t>Plaće za posebne uvjete rada</t>
  </si>
  <si>
    <t>Plan 
za 2019.</t>
  </si>
  <si>
    <t>Plan
za 2019.</t>
  </si>
  <si>
    <t>6413 Prihod od kamata</t>
  </si>
  <si>
    <t>6631 Donacije</t>
  </si>
  <si>
    <t>6361 MZO - Oprema za provedbu kurikuluma</t>
  </si>
  <si>
    <t>6362 MZO - Opremanje knjižnice školskom lektirom</t>
  </si>
  <si>
    <t>6381 Agencija za mobilnost i programe EU</t>
  </si>
  <si>
    <t>Rad UČENIČKE ZADRUGE (3.4.)</t>
  </si>
  <si>
    <t>Vlastiti prihodi (najam 3.4.) i (višak 3.6.)</t>
  </si>
  <si>
    <t>Prihodi za posebne namjene (4.M.)</t>
  </si>
  <si>
    <t>Pomoći GRADSKI PRORAČUN  (5.L.)</t>
  </si>
  <si>
    <t>Donacije HŠŠS (6.4.)</t>
  </si>
  <si>
    <t>Ravnateljica Škole:</t>
  </si>
  <si>
    <t>Martina Zerec, prof.</t>
  </si>
  <si>
    <t xml:space="preserve">PRIJEDLOG I.REBALANSA FINANCIJSKOG PLANA RASHODA  I IZDATAKA ZA 2019. </t>
  </si>
  <si>
    <r>
      <t xml:space="preserve">Energija - </t>
    </r>
    <r>
      <rPr>
        <b/>
        <i/>
        <sz val="10"/>
        <rFont val="Arial"/>
        <family val="2"/>
        <charset val="238"/>
      </rPr>
      <t xml:space="preserve">izvor prihoda 1.1. </t>
    </r>
  </si>
  <si>
    <t>Opći prihodi i primici - ŽUPANIJSKI PRORAČUN              (izvor 4.2.)</t>
  </si>
  <si>
    <t>Opći prihodi i primici – DRŽAVNI PRORAČUN (5.L.)</t>
  </si>
  <si>
    <t>Naknade građanima i kućanstvima u naravi - voće</t>
  </si>
  <si>
    <t>Dodatna ulaganja - projektno/tehnička dokumentacija ZA ENERGETSKU OBNOVU ZGRADE</t>
  </si>
  <si>
    <t>Dodatna ulaganja - izrada tehničke dokumentacije za energetsku obnovu zgrade SŠ</t>
  </si>
  <si>
    <t>Nova školska shema  (za voće)</t>
  </si>
  <si>
    <t>MINISTARSTVO POLJOPRIVREDE - Poticanje korištenja sredstava iz fondova EU</t>
  </si>
  <si>
    <t>SREDNJA ŠKOLA DRAGUTINA STRAŽIMIRA SVETI IVAN ZELINA, Gundulićeva 2A                                                    OIB: 04371929326</t>
  </si>
  <si>
    <t>6361 Pomoći od proračuna koji im nije nadležan - državni p.</t>
  </si>
  <si>
    <t>Zdravstvene usluge - sistematski i liječnički pregledi</t>
  </si>
  <si>
    <t xml:space="preserve">Premije osiguranja </t>
  </si>
  <si>
    <t>6361 MZO - Licence</t>
  </si>
  <si>
    <t>6361 Min.poljoprivrede-posjet poljoprivrednom gospodarstvu</t>
  </si>
  <si>
    <t>6362 Drž.proračun - besplatni udžbenici učenika</t>
  </si>
  <si>
    <t>6712 županijski p.</t>
  </si>
  <si>
    <t>Pomoći proračunskim korisnicima drugih pror.</t>
  </si>
  <si>
    <t>Tekuće pomoći drugih proračuna</t>
  </si>
  <si>
    <r>
      <t xml:space="preserve">II. REBALANS FINANCIJSKOG PLAN </t>
    </r>
    <r>
      <rPr>
        <b/>
        <u/>
        <sz val="14"/>
        <color indexed="8"/>
        <rFont val="Arial"/>
        <family val="2"/>
        <charset val="238"/>
      </rPr>
      <t xml:space="preserve">SREDNJE ŠKOLE DRAGUTINA STRAŽIMIRA SVETI IVAN ZELINA, Gundulićeva 2.a </t>
    </r>
    <r>
      <rPr>
        <b/>
        <sz val="14"/>
        <color indexed="8"/>
        <rFont val="Arial"/>
        <family val="2"/>
        <charset val="238"/>
      </rPr>
      <t xml:space="preserve">  za 2019. godinu</t>
    </r>
  </si>
  <si>
    <t>II.REBALANS Financijski plan 
za 2019.</t>
  </si>
  <si>
    <t>U Svetom Ivanu Zelini, 30.12.2019.</t>
  </si>
  <si>
    <t>3+4</t>
  </si>
  <si>
    <t xml:space="preserve"> II. REBALANSA FINANCIJSKOG PLANA - PRIHODI I PRIMICI</t>
  </si>
  <si>
    <t xml:space="preserve">II. REBALANS FINANCIJSKOG PLANA RASHODA  I IZDATAKA ZA 2019. </t>
  </si>
  <si>
    <t>Predsjednica Školskog odbora:</t>
  </si>
  <si>
    <t>Martina Madžarac, dipl.ing.</t>
  </si>
  <si>
    <t xml:space="preserve"> II. REBALANS FINANCIJSKOG PLANA - PRIHODI I PRIMICI</t>
  </si>
</sst>
</file>

<file path=xl/styles.xml><?xml version="1.0" encoding="utf-8"?>
<styleSheet xmlns="http://schemas.openxmlformats.org/spreadsheetml/2006/main">
  <fonts count="45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u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u/>
      <sz val="14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9"/>
      <name val="Arial"/>
      <family val="2"/>
      <charset val="238"/>
    </font>
    <font>
      <sz val="10"/>
      <color rgb="FF7030A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13" fillId="0" borderId="7" applyNumberFormat="0" applyFill="0" applyAlignment="0" applyProtection="0"/>
    <xf numFmtId="0" fontId="30" fillId="0" borderId="0"/>
    <xf numFmtId="0" fontId="31" fillId="6" borderId="0" applyNumberFormat="0" applyBorder="0" applyAlignment="0" applyProtection="0"/>
    <xf numFmtId="0" fontId="30" fillId="4" borderId="25" applyNumberFormat="0" applyFont="0" applyAlignment="0" applyProtection="0"/>
    <xf numFmtId="0" fontId="32" fillId="16" borderId="26" applyNumberFormat="0" applyAlignment="0" applyProtection="0"/>
    <xf numFmtId="0" fontId="33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01">
    <xf numFmtId="0" fontId="0" fillId="0" borderId="0" xfId="0" applyNumberFormat="1" applyFill="1" applyBorder="1" applyAlignment="1" applyProtection="1"/>
    <xf numFmtId="0" fontId="14" fillId="0" borderId="0" xfId="0" applyFont="1"/>
    <xf numFmtId="0" fontId="16" fillId="18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wrapText="1"/>
    </xf>
    <xf numFmtId="1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1" fontId="14" fillId="0" borderId="8" xfId="0" applyNumberFormat="1" applyFont="1" applyBorder="1" applyAlignment="1">
      <alignment horizontal="left" wrapText="1"/>
    </xf>
    <xf numFmtId="1" fontId="14" fillId="0" borderId="8" xfId="0" applyNumberFormat="1" applyFont="1" applyBorder="1" applyAlignment="1">
      <alignment wrapText="1"/>
    </xf>
    <xf numFmtId="1" fontId="15" fillId="0" borderId="9" xfId="0" applyNumberFormat="1" applyFont="1" applyBorder="1" applyAlignment="1">
      <alignment wrapText="1"/>
    </xf>
    <xf numFmtId="0" fontId="18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7" fillId="18" borderId="0" xfId="0" applyNumberFormat="1" applyFont="1" applyFill="1" applyBorder="1" applyAlignment="1" applyProtection="1">
      <alignment horizontal="center"/>
    </xf>
    <xf numFmtId="0" fontId="16" fillId="18" borderId="0" xfId="0" applyNumberFormat="1" applyFont="1" applyFill="1" applyBorder="1" applyAlignment="1" applyProtection="1">
      <alignment wrapText="1"/>
    </xf>
    <xf numFmtId="1" fontId="15" fillId="19" borderId="13" xfId="0" applyNumberFormat="1" applyFont="1" applyFill="1" applyBorder="1" applyAlignment="1">
      <alignment horizontal="right" vertical="top" wrapText="1"/>
    </xf>
    <xf numFmtId="1" fontId="15" fillId="19" borderId="14" xfId="0" applyNumberFormat="1" applyFont="1" applyFill="1" applyBorder="1" applyAlignment="1">
      <alignment horizontal="left" wrapText="1"/>
    </xf>
    <xf numFmtId="4" fontId="18" fillId="0" borderId="0" xfId="0" applyNumberFormat="1" applyFont="1" applyFill="1" applyBorder="1" applyAlignment="1" applyProtection="1"/>
    <xf numFmtId="4" fontId="19" fillId="0" borderId="0" xfId="0" applyNumberFormat="1" applyFont="1" applyFill="1" applyBorder="1" applyAlignment="1" applyProtection="1"/>
    <xf numFmtId="4" fontId="14" fillId="0" borderId="15" xfId="0" applyNumberFormat="1" applyFont="1" applyBorder="1" applyAlignment="1">
      <alignment horizontal="center" vertical="center" wrapText="1"/>
    </xf>
    <xf numFmtId="4" fontId="14" fillId="0" borderId="16" xfId="0" applyNumberFormat="1" applyFont="1" applyBorder="1"/>
    <xf numFmtId="4" fontId="14" fillId="0" borderId="16" xfId="0" applyNumberFormat="1" applyFont="1" applyBorder="1" applyAlignment="1">
      <alignment horizontal="center" wrapText="1"/>
    </xf>
    <xf numFmtId="4" fontId="14" fillId="0" borderId="16" xfId="0" applyNumberFormat="1" applyFont="1" applyBorder="1" applyAlignment="1">
      <alignment horizontal="right" wrapText="1"/>
    </xf>
    <xf numFmtId="4" fontId="14" fillId="0" borderId="16" xfId="0" applyNumberFormat="1" applyFont="1" applyBorder="1" applyAlignment="1">
      <alignment horizontal="right" vertical="center" wrapText="1"/>
    </xf>
    <xf numFmtId="4" fontId="14" fillId="0" borderId="17" xfId="0" applyNumberFormat="1" applyFont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center" vertical="center" wrapText="1"/>
    </xf>
    <xf numFmtId="4" fontId="14" fillId="0" borderId="15" xfId="0" applyNumberFormat="1" applyFont="1" applyBorder="1"/>
    <xf numFmtId="4" fontId="14" fillId="0" borderId="17" xfId="0" applyNumberFormat="1" applyFont="1" applyBorder="1"/>
    <xf numFmtId="4" fontId="14" fillId="0" borderId="18" xfId="0" applyNumberFormat="1" applyFont="1" applyBorder="1"/>
    <xf numFmtId="4" fontId="14" fillId="0" borderId="19" xfId="0" applyNumberFormat="1" applyFont="1" applyBorder="1"/>
    <xf numFmtId="4" fontId="14" fillId="0" borderId="9" xfId="0" applyNumberFormat="1" applyFont="1" applyBorder="1"/>
    <xf numFmtId="4" fontId="14" fillId="0" borderId="12" xfId="0" applyNumberFormat="1" applyFont="1" applyFill="1" applyBorder="1" applyAlignment="1" applyProtection="1"/>
    <xf numFmtId="4" fontId="15" fillId="0" borderId="12" xfId="0" applyNumberFormat="1" applyFont="1" applyFill="1" applyBorder="1" applyAlignment="1" applyProtection="1"/>
    <xf numFmtId="0" fontId="26" fillId="18" borderId="12" xfId="0" applyNumberFormat="1" applyFont="1" applyFill="1" applyBorder="1" applyAlignment="1" applyProtection="1">
      <alignment horizontal="center" vertical="center" wrapText="1"/>
    </xf>
    <xf numFmtId="0" fontId="15" fillId="18" borderId="12" xfId="0" applyNumberFormat="1" applyFont="1" applyFill="1" applyBorder="1" applyAlignment="1" applyProtection="1">
      <alignment horizontal="center" vertical="center" wrapText="1"/>
    </xf>
    <xf numFmtId="0" fontId="26" fillId="18" borderId="0" xfId="0" applyNumberFormat="1" applyFont="1" applyFill="1" applyBorder="1" applyAlignment="1" applyProtection="1">
      <alignment horizontal="center" vertical="center" wrapText="1"/>
    </xf>
    <xf numFmtId="0" fontId="15" fillId="18" borderId="0" xfId="0" applyNumberFormat="1" applyFont="1" applyFill="1" applyBorder="1" applyAlignment="1" applyProtection="1">
      <alignment horizontal="center" vertical="center" wrapText="1"/>
    </xf>
    <xf numFmtId="0" fontId="15" fillId="21" borderId="12" xfId="0" applyNumberFormat="1" applyFont="1" applyFill="1" applyBorder="1" applyAlignment="1" applyProtection="1">
      <alignment horizontal="center" vertical="center" wrapText="1"/>
    </xf>
    <xf numFmtId="0" fontId="27" fillId="18" borderId="20" xfId="0" applyNumberFormat="1" applyFont="1" applyFill="1" applyBorder="1" applyAlignment="1" applyProtection="1">
      <alignment horizontal="center" vertical="center" wrapText="1"/>
    </xf>
    <xf numFmtId="0" fontId="15" fillId="0" borderId="12" xfId="0" applyNumberFormat="1" applyFont="1" applyFill="1" applyBorder="1" applyAlignment="1" applyProtection="1">
      <alignment horizontal="center"/>
    </xf>
    <xf numFmtId="0" fontId="28" fillId="22" borderId="12" xfId="0" applyNumberFormat="1" applyFont="1" applyFill="1" applyBorder="1" applyAlignment="1" applyProtection="1">
      <alignment wrapText="1"/>
    </xf>
    <xf numFmtId="4" fontId="15" fillId="22" borderId="12" xfId="0" applyNumberFormat="1" applyFont="1" applyFill="1" applyBorder="1" applyAlignment="1" applyProtection="1"/>
    <xf numFmtId="0" fontId="15" fillId="0" borderId="12" xfId="0" applyNumberFormat="1" applyFont="1" applyFill="1" applyBorder="1" applyAlignment="1" applyProtection="1">
      <alignment wrapText="1"/>
    </xf>
    <xf numFmtId="0" fontId="14" fillId="0" borderId="12" xfId="0" applyNumberFormat="1" applyFont="1" applyFill="1" applyBorder="1" applyAlignment="1" applyProtection="1">
      <alignment vertical="center"/>
    </xf>
    <xf numFmtId="0" fontId="14" fillId="0" borderId="12" xfId="0" applyNumberFormat="1" applyFont="1" applyFill="1" applyBorder="1" applyAlignment="1" applyProtection="1">
      <alignment wrapText="1"/>
    </xf>
    <xf numFmtId="0" fontId="15" fillId="0" borderId="12" xfId="0" applyNumberFormat="1" applyFont="1" applyFill="1" applyBorder="1" applyAlignment="1" applyProtection="1">
      <alignment horizontal="center" vertical="center"/>
    </xf>
    <xf numFmtId="0" fontId="14" fillId="0" borderId="12" xfId="0" applyNumberFormat="1" applyFont="1" applyFill="1" applyBorder="1" applyAlignment="1" applyProtection="1">
      <alignment horizontal="right" vertical="center"/>
    </xf>
    <xf numFmtId="0" fontId="15" fillId="21" borderId="12" xfId="0" applyNumberFormat="1" applyFont="1" applyFill="1" applyBorder="1" applyAlignment="1" applyProtection="1">
      <alignment horizontal="right" vertical="center"/>
    </xf>
    <xf numFmtId="4" fontId="15" fillId="21" borderId="12" xfId="0" applyNumberFormat="1" applyFont="1" applyFill="1" applyBorder="1" applyAlignment="1" applyProtection="1"/>
    <xf numFmtId="0" fontId="15" fillId="20" borderId="12" xfId="0" applyNumberFormat="1" applyFont="1" applyFill="1" applyBorder="1" applyAlignment="1" applyProtection="1">
      <alignment horizontal="center" vertical="center" wrapText="1"/>
    </xf>
    <xf numFmtId="4" fontId="15" fillId="20" borderId="12" xfId="0" applyNumberFormat="1" applyFont="1" applyFill="1" applyBorder="1" applyAlignment="1" applyProtection="1"/>
    <xf numFmtId="4" fontId="15" fillId="0" borderId="20" xfId="0" applyNumberFormat="1" applyFont="1" applyFill="1" applyBorder="1" applyAlignment="1" applyProtection="1"/>
    <xf numFmtId="4" fontId="14" fillId="0" borderId="20" xfId="0" applyNumberFormat="1" applyFont="1" applyFill="1" applyBorder="1" applyAlignment="1" applyProtection="1"/>
    <xf numFmtId="0" fontId="15" fillId="0" borderId="12" xfId="0" applyNumberFormat="1" applyFont="1" applyFill="1" applyBorder="1" applyAlignment="1" applyProtection="1">
      <alignment horizontal="left" wrapText="1"/>
    </xf>
    <xf numFmtId="0" fontId="14" fillId="0" borderId="20" xfId="0" applyNumberFormat="1" applyFont="1" applyFill="1" applyBorder="1" applyAlignment="1" applyProtection="1">
      <alignment horizontal="right" vertical="center"/>
    </xf>
    <xf numFmtId="0" fontId="14" fillId="0" borderId="20" xfId="0" applyNumberFormat="1" applyFont="1" applyFill="1" applyBorder="1" applyAlignment="1" applyProtection="1">
      <alignment wrapText="1"/>
    </xf>
    <xf numFmtId="0" fontId="27" fillId="22" borderId="20" xfId="0" applyNumberFormat="1" applyFont="1" applyFill="1" applyBorder="1" applyAlignment="1" applyProtection="1">
      <alignment horizontal="center" vertical="center" wrapText="1"/>
    </xf>
    <xf numFmtId="0" fontId="15" fillId="22" borderId="12" xfId="0" applyNumberFormat="1" applyFont="1" applyFill="1" applyBorder="1" applyAlignment="1" applyProtection="1">
      <alignment horizontal="center" vertical="center"/>
    </xf>
    <xf numFmtId="0" fontId="28" fillId="22" borderId="12" xfId="0" applyNumberFormat="1" applyFont="1" applyFill="1" applyBorder="1" applyAlignment="1" applyProtection="1">
      <alignment vertical="center" wrapText="1"/>
    </xf>
    <xf numFmtId="0" fontId="14" fillId="22" borderId="12" xfId="0" applyNumberFormat="1" applyFont="1" applyFill="1" applyBorder="1" applyAlignment="1" applyProtection="1">
      <alignment horizontal="right" vertical="center"/>
    </xf>
    <xf numFmtId="0" fontId="27" fillId="22" borderId="12" xfId="0" applyNumberFormat="1" applyFont="1" applyFill="1" applyBorder="1" applyAlignment="1" applyProtection="1">
      <alignment horizontal="center" vertical="center" wrapText="1"/>
    </xf>
    <xf numFmtId="0" fontId="27" fillId="0" borderId="12" xfId="0" applyNumberFormat="1" applyFont="1" applyFill="1" applyBorder="1" applyAlignment="1" applyProtection="1">
      <alignment horizontal="center" vertical="center" wrapText="1"/>
    </xf>
    <xf numFmtId="4" fontId="14" fillId="22" borderId="12" xfId="0" applyNumberFormat="1" applyFont="1" applyFill="1" applyBorder="1" applyAlignment="1" applyProtection="1"/>
    <xf numFmtId="0" fontId="29" fillId="22" borderId="12" xfId="0" applyNumberFormat="1" applyFont="1" applyFill="1" applyBorder="1" applyAlignment="1" applyProtection="1">
      <alignment horizontal="left" vertical="center" wrapText="1"/>
    </xf>
    <xf numFmtId="0" fontId="29" fillId="22" borderId="12" xfId="0" applyNumberFormat="1" applyFont="1" applyFill="1" applyBorder="1" applyAlignment="1" applyProtection="1">
      <alignment wrapText="1"/>
    </xf>
    <xf numFmtId="0" fontId="15" fillId="18" borderId="11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5" fillId="18" borderId="22" xfId="0" applyNumberFormat="1" applyFont="1" applyFill="1" applyBorder="1" applyAlignment="1" applyProtection="1">
      <alignment horizontal="center" vertical="center" wrapText="1"/>
    </xf>
    <xf numFmtId="4" fontId="14" fillId="0" borderId="17" xfId="0" applyNumberFormat="1" applyFont="1" applyBorder="1" applyAlignment="1">
      <alignment horizontal="right" vertical="center" wrapText="1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3" fontId="21" fillId="0" borderId="12" xfId="37" applyNumberFormat="1" applyFont="1" applyBorder="1" applyAlignment="1">
      <alignment horizontal="center"/>
    </xf>
    <xf numFmtId="0" fontId="30" fillId="0" borderId="0" xfId="37" applyNumberFormat="1" applyFill="1" applyBorder="1" applyAlignment="1" applyProtection="1"/>
    <xf numFmtId="0" fontId="20" fillId="0" borderId="0" xfId="37" applyNumberFormat="1" applyFont="1" applyFill="1" applyBorder="1" applyAlignment="1" applyProtection="1">
      <alignment horizontal="left" wrapText="1"/>
    </xf>
    <xf numFmtId="0" fontId="22" fillId="0" borderId="0" xfId="37" applyNumberFormat="1" applyFont="1" applyFill="1" applyBorder="1" applyAlignment="1" applyProtection="1">
      <alignment wrapText="1"/>
    </xf>
    <xf numFmtId="0" fontId="21" fillId="0" borderId="10" xfId="37" quotePrefix="1" applyFont="1" applyBorder="1" applyAlignment="1">
      <alignment horizontal="left" wrapText="1"/>
    </xf>
    <xf numFmtId="0" fontId="21" fillId="0" borderId="11" xfId="37" quotePrefix="1" applyFont="1" applyBorder="1" applyAlignment="1">
      <alignment horizontal="left" wrapText="1"/>
    </xf>
    <xf numFmtId="0" fontId="21" fillId="0" borderId="11" xfId="37" quotePrefix="1" applyFont="1" applyBorder="1" applyAlignment="1">
      <alignment horizontal="center" wrapText="1"/>
    </xf>
    <xf numFmtId="0" fontId="21" fillId="0" borderId="11" xfId="37" quotePrefix="1" applyNumberFormat="1" applyFont="1" applyFill="1" applyBorder="1" applyAlignment="1" applyProtection="1">
      <alignment horizontal="left"/>
    </xf>
    <xf numFmtId="0" fontId="19" fillId="0" borderId="12" xfId="37" applyNumberFormat="1" applyFont="1" applyFill="1" applyBorder="1" applyAlignment="1" applyProtection="1">
      <alignment horizontal="center" wrapText="1"/>
    </xf>
    <xf numFmtId="0" fontId="14" fillId="0" borderId="11" xfId="37" applyNumberFormat="1" applyFont="1" applyFill="1" applyBorder="1" applyAlignment="1" applyProtection="1"/>
    <xf numFmtId="3" fontId="21" fillId="0" borderId="12" xfId="37" applyNumberFormat="1" applyFont="1" applyBorder="1" applyAlignment="1">
      <alignment horizontal="right"/>
    </xf>
    <xf numFmtId="0" fontId="23" fillId="0" borderId="11" xfId="37" applyNumberFormat="1" applyFont="1" applyFill="1" applyBorder="1" applyAlignment="1" applyProtection="1">
      <alignment wrapText="1"/>
    </xf>
    <xf numFmtId="0" fontId="21" fillId="0" borderId="11" xfId="37" quotePrefix="1" applyFont="1" applyBorder="1" applyAlignment="1">
      <alignment horizontal="left"/>
    </xf>
    <xf numFmtId="0" fontId="21" fillId="0" borderId="11" xfId="37" applyNumberFormat="1" applyFont="1" applyFill="1" applyBorder="1" applyAlignment="1" applyProtection="1">
      <alignment wrapText="1"/>
    </xf>
    <xf numFmtId="0" fontId="23" fillId="0" borderId="11" xfId="37" applyNumberFormat="1" applyFont="1" applyFill="1" applyBorder="1" applyAlignment="1" applyProtection="1">
      <alignment horizontal="center" wrapText="1"/>
    </xf>
    <xf numFmtId="0" fontId="22" fillId="0" borderId="12" xfId="37" applyNumberFormat="1" applyFont="1" applyFill="1" applyBorder="1" applyAlignment="1" applyProtection="1"/>
    <xf numFmtId="0" fontId="24" fillId="0" borderId="10" xfId="37" applyFont="1" applyBorder="1" applyAlignment="1">
      <alignment horizontal="left"/>
    </xf>
    <xf numFmtId="0" fontId="34" fillId="22" borderId="12" xfId="0" applyNumberFormat="1" applyFont="1" applyFill="1" applyBorder="1" applyAlignment="1" applyProtection="1">
      <alignment horizontal="center" vertical="center"/>
    </xf>
    <xf numFmtId="0" fontId="35" fillId="22" borderId="12" xfId="0" applyNumberFormat="1" applyFont="1" applyFill="1" applyBorder="1" applyAlignment="1" applyProtection="1">
      <alignment vertical="center" wrapText="1"/>
    </xf>
    <xf numFmtId="0" fontId="34" fillId="0" borderId="20" xfId="0" applyNumberFormat="1" applyFont="1" applyFill="1" applyBorder="1" applyAlignment="1" applyProtection="1">
      <alignment wrapText="1"/>
    </xf>
    <xf numFmtId="4" fontId="15" fillId="21" borderId="12" xfId="0" applyNumberFormat="1" applyFont="1" applyFill="1" applyBorder="1" applyAlignment="1" applyProtection="1">
      <alignment horizontal="right" vertical="center" wrapText="1"/>
    </xf>
    <xf numFmtId="4" fontId="15" fillId="20" borderId="12" xfId="0" applyNumberFormat="1" applyFont="1" applyFill="1" applyBorder="1" applyAlignment="1" applyProtection="1">
      <alignment horizontal="right" vertical="center" wrapText="1"/>
    </xf>
    <xf numFmtId="4" fontId="14" fillId="22" borderId="12" xfId="0" applyNumberFormat="1" applyFont="1" applyFill="1" applyBorder="1" applyAlignment="1" applyProtection="1">
      <alignment vertical="center" wrapText="1"/>
    </xf>
    <xf numFmtId="4" fontId="15" fillId="22" borderId="12" xfId="0" applyNumberFormat="1" applyFont="1" applyFill="1" applyBorder="1" applyAlignment="1" applyProtection="1">
      <alignment vertical="center" wrapText="1"/>
    </xf>
    <xf numFmtId="4" fontId="15" fillId="0" borderId="16" xfId="0" applyNumberFormat="1" applyFont="1" applyBorder="1"/>
    <xf numFmtId="1" fontId="15" fillId="0" borderId="0" xfId="0" applyNumberFormat="1" applyFont="1" applyBorder="1" applyAlignment="1">
      <alignment wrapText="1"/>
    </xf>
    <xf numFmtId="0" fontId="20" fillId="0" borderId="0" xfId="0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wrapText="1"/>
    </xf>
    <xf numFmtId="0" fontId="21" fillId="0" borderId="10" xfId="0" quotePrefix="1" applyFont="1" applyBorder="1" applyAlignment="1">
      <alignment horizontal="left" wrapText="1"/>
    </xf>
    <xf numFmtId="0" fontId="21" fillId="0" borderId="11" xfId="0" quotePrefix="1" applyFont="1" applyBorder="1" applyAlignment="1">
      <alignment horizontal="left" wrapText="1"/>
    </xf>
    <xf numFmtId="0" fontId="21" fillId="0" borderId="11" xfId="0" quotePrefix="1" applyFont="1" applyBorder="1" applyAlignment="1">
      <alignment horizontal="center" wrapText="1"/>
    </xf>
    <xf numFmtId="0" fontId="21" fillId="0" borderId="11" xfId="0" quotePrefix="1" applyNumberFormat="1" applyFont="1" applyFill="1" applyBorder="1" applyAlignment="1" applyProtection="1">
      <alignment horizontal="left"/>
    </xf>
    <xf numFmtId="0" fontId="19" fillId="0" borderId="12" xfId="0" applyNumberFormat="1" applyFont="1" applyFill="1" applyBorder="1" applyAlignment="1" applyProtection="1">
      <alignment horizont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3" fontId="21" fillId="23" borderId="12" xfId="0" applyNumberFormat="1" applyFont="1" applyFill="1" applyBorder="1" applyAlignment="1">
      <alignment horizontal="right"/>
    </xf>
    <xf numFmtId="3" fontId="21" fillId="0" borderId="12" xfId="0" applyNumberFormat="1" applyFont="1" applyFill="1" applyBorder="1" applyAlignment="1">
      <alignment horizontal="right"/>
    </xf>
    <xf numFmtId="0" fontId="24" fillId="23" borderId="10" xfId="0" applyFont="1" applyFill="1" applyBorder="1" applyAlignment="1">
      <alignment horizontal="left"/>
    </xf>
    <xf numFmtId="0" fontId="14" fillId="23" borderId="11" xfId="0" applyNumberFormat="1" applyFont="1" applyFill="1" applyBorder="1" applyAlignment="1" applyProtection="1"/>
    <xf numFmtId="3" fontId="21" fillId="0" borderId="12" xfId="0" applyNumberFormat="1" applyFont="1" applyFill="1" applyBorder="1" applyAlignment="1" applyProtection="1">
      <alignment horizontal="right" wrapText="1"/>
    </xf>
    <xf numFmtId="3" fontId="21" fillId="0" borderId="12" xfId="0" applyNumberFormat="1" applyFont="1" applyBorder="1" applyAlignment="1">
      <alignment horizontal="right"/>
    </xf>
    <xf numFmtId="3" fontId="21" fillId="23" borderId="12" xfId="0" applyNumberFormat="1" applyFont="1" applyFill="1" applyBorder="1" applyAlignment="1" applyProtection="1">
      <alignment horizontal="right" wrapText="1"/>
    </xf>
    <xf numFmtId="3" fontId="21" fillId="24" borderId="10" xfId="0" quotePrefix="1" applyNumberFormat="1" applyFont="1" applyFill="1" applyBorder="1" applyAlignment="1">
      <alignment horizontal="right"/>
    </xf>
    <xf numFmtId="3" fontId="21" fillId="24" borderId="12" xfId="0" applyNumberFormat="1" applyFont="1" applyFill="1" applyBorder="1" applyAlignment="1" applyProtection="1">
      <alignment horizontal="right" wrapText="1"/>
    </xf>
    <xf numFmtId="3" fontId="21" fillId="23" borderId="10" xfId="0" quotePrefix="1" applyNumberFormat="1" applyFont="1" applyFill="1" applyBorder="1" applyAlignment="1">
      <alignment horizontal="right"/>
    </xf>
    <xf numFmtId="0" fontId="20" fillId="0" borderId="0" xfId="0" quotePrefix="1" applyNumberFormat="1" applyFont="1" applyFill="1" applyBorder="1" applyAlignment="1" applyProtection="1">
      <alignment horizontal="left" wrapText="1"/>
    </xf>
    <xf numFmtId="4" fontId="21" fillId="0" borderId="12" xfId="37" applyNumberFormat="1" applyFont="1" applyFill="1" applyBorder="1" applyAlignment="1" applyProtection="1">
      <alignment wrapText="1"/>
    </xf>
    <xf numFmtId="3" fontId="21" fillId="0" borderId="12" xfId="37" applyNumberFormat="1" applyFont="1" applyBorder="1" applyAlignment="1"/>
    <xf numFmtId="3" fontId="21" fillId="0" borderId="12" xfId="37" applyNumberFormat="1" applyFont="1" applyFill="1" applyBorder="1" applyAlignment="1" applyProtection="1">
      <alignment wrapText="1"/>
    </xf>
    <xf numFmtId="4" fontId="14" fillId="22" borderId="12" xfId="0" applyNumberFormat="1" applyFont="1" applyFill="1" applyBorder="1" applyAlignment="1" applyProtection="1">
      <alignment horizontal="center" vertical="center" wrapText="1"/>
    </xf>
    <xf numFmtId="0" fontId="39" fillId="22" borderId="12" xfId="0" applyNumberFormat="1" applyFont="1" applyFill="1" applyBorder="1" applyAlignment="1" applyProtection="1">
      <alignment horizontal="right" vertical="center"/>
    </xf>
    <xf numFmtId="0" fontId="39" fillId="0" borderId="12" xfId="0" applyNumberFormat="1" applyFont="1" applyFill="1" applyBorder="1" applyAlignment="1" applyProtection="1">
      <alignment wrapText="1"/>
    </xf>
    <xf numFmtId="4" fontId="14" fillId="0" borderId="12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5" fillId="20" borderId="16" xfId="0" applyNumberFormat="1" applyFont="1" applyFill="1" applyBorder="1" applyAlignment="1" applyProtection="1">
      <alignment horizontal="center" vertical="center" wrapText="1"/>
    </xf>
    <xf numFmtId="0" fontId="15" fillId="0" borderId="20" xfId="0" applyNumberFormat="1" applyFont="1" applyFill="1" applyBorder="1" applyAlignment="1" applyProtection="1">
      <alignment wrapText="1"/>
    </xf>
    <xf numFmtId="0" fontId="27" fillId="21" borderId="12" xfId="0" applyNumberFormat="1" applyFont="1" applyFill="1" applyBorder="1" applyAlignment="1" applyProtection="1">
      <alignment horizontal="center" vertical="center" wrapText="1"/>
    </xf>
    <xf numFmtId="0" fontId="15" fillId="20" borderId="20" xfId="0" applyNumberFormat="1" applyFont="1" applyFill="1" applyBorder="1" applyAlignment="1" applyProtection="1">
      <alignment horizontal="center" vertical="center" wrapText="1"/>
    </xf>
    <xf numFmtId="0" fontId="41" fillId="0" borderId="0" xfId="0" applyNumberFormat="1" applyFont="1" applyFill="1" applyBorder="1" applyAlignment="1" applyProtection="1"/>
    <xf numFmtId="0" fontId="42" fillId="22" borderId="12" xfId="0" applyNumberFormat="1" applyFont="1" applyFill="1" applyBorder="1" applyAlignment="1" applyProtection="1">
      <alignment horizontal="center" vertical="center" wrapText="1"/>
    </xf>
    <xf numFmtId="0" fontId="15" fillId="21" borderId="20" xfId="0" applyNumberFormat="1" applyFont="1" applyFill="1" applyBorder="1" applyAlignment="1" applyProtection="1">
      <alignment horizontal="center" vertical="center" wrapText="1"/>
    </xf>
    <xf numFmtId="0" fontId="26" fillId="20" borderId="12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/>
    <xf numFmtId="0" fontId="27" fillId="21" borderId="12" xfId="0" applyNumberFormat="1" applyFont="1" applyFill="1" applyBorder="1" applyAlignment="1" applyProtection="1">
      <alignment horizontal="right" vertical="center"/>
    </xf>
    <xf numFmtId="4" fontId="15" fillId="21" borderId="12" xfId="0" applyNumberFormat="1" applyFont="1" applyFill="1" applyBorder="1" applyAlignment="1" applyProtection="1">
      <alignment horizontal="right" vertical="center"/>
    </xf>
    <xf numFmtId="0" fontId="27" fillId="0" borderId="12" xfId="0" applyNumberFormat="1" applyFont="1" applyFill="1" applyBorder="1" applyAlignment="1" applyProtection="1">
      <alignment wrapText="1"/>
    </xf>
    <xf numFmtId="0" fontId="43" fillId="0" borderId="12" xfId="0" applyNumberFormat="1" applyFont="1" applyFill="1" applyBorder="1" applyAlignment="1" applyProtection="1">
      <alignment wrapText="1"/>
    </xf>
    <xf numFmtId="4" fontId="21" fillId="0" borderId="12" xfId="37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" fontId="15" fillId="0" borderId="17" xfId="0" applyNumberFormat="1" applyFont="1" applyBorder="1" applyAlignment="1">
      <alignment horizontal="right" vertical="center" wrapText="1"/>
    </xf>
    <xf numFmtId="4" fontId="15" fillId="0" borderId="16" xfId="0" applyNumberFormat="1" applyFont="1" applyBorder="1" applyAlignment="1">
      <alignment horizontal="right" vertical="center" wrapText="1"/>
    </xf>
    <xf numFmtId="4" fontId="44" fillId="0" borderId="20" xfId="0" applyNumberFormat="1" applyFont="1" applyFill="1" applyBorder="1" applyAlignment="1" applyProtection="1"/>
    <xf numFmtId="4" fontId="44" fillId="22" borderId="12" xfId="0" applyNumberFormat="1" applyFont="1" applyFill="1" applyBorder="1" applyAlignment="1" applyProtection="1"/>
    <xf numFmtId="4" fontId="44" fillId="0" borderId="12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20" fillId="0" borderId="0" xfId="37" applyNumberFormat="1" applyFont="1" applyFill="1" applyBorder="1" applyAlignment="1" applyProtection="1">
      <alignment horizontal="center" vertical="center" wrapText="1"/>
    </xf>
    <xf numFmtId="0" fontId="22" fillId="0" borderId="0" xfId="37" applyNumberFormat="1" applyFont="1" applyFill="1" applyBorder="1" applyAlignment="1" applyProtection="1">
      <alignment horizontal="center" vertical="center" wrapText="1"/>
    </xf>
    <xf numFmtId="0" fontId="18" fillId="0" borderId="0" xfId="37" applyNumberFormat="1" applyFont="1" applyFill="1" applyBorder="1" applyAlignment="1" applyProtection="1"/>
    <xf numFmtId="0" fontId="24" fillId="0" borderId="10" xfId="37" quotePrefix="1" applyNumberFormat="1" applyFont="1" applyFill="1" applyBorder="1" applyAlignment="1" applyProtection="1">
      <alignment horizontal="left" wrapText="1"/>
    </xf>
    <xf numFmtId="0" fontId="25" fillId="0" borderId="11" xfId="37" applyNumberFormat="1" applyFont="1" applyFill="1" applyBorder="1" applyAlignment="1" applyProtection="1">
      <alignment wrapText="1"/>
    </xf>
    <xf numFmtId="0" fontId="24" fillId="0" borderId="10" xfId="37" applyNumberFormat="1" applyFont="1" applyFill="1" applyBorder="1" applyAlignment="1" applyProtection="1">
      <alignment horizontal="left" wrapText="1"/>
    </xf>
    <xf numFmtId="0" fontId="21" fillId="0" borderId="10" xfId="37" applyNumberFormat="1" applyFont="1" applyFill="1" applyBorder="1" applyAlignment="1" applyProtection="1">
      <alignment horizontal="left" wrapText="1"/>
    </xf>
    <xf numFmtId="0" fontId="23" fillId="0" borderId="11" xfId="37" applyNumberFormat="1" applyFont="1" applyFill="1" applyBorder="1" applyAlignment="1" applyProtection="1">
      <alignment wrapText="1"/>
    </xf>
    <xf numFmtId="0" fontId="18" fillId="0" borderId="11" xfId="37" applyNumberFormat="1" applyFont="1" applyFill="1" applyBorder="1" applyAlignment="1" applyProtection="1"/>
    <xf numFmtId="0" fontId="20" fillId="0" borderId="0" xfId="37" quotePrefix="1" applyNumberFormat="1" applyFont="1" applyFill="1" applyBorder="1" applyAlignment="1" applyProtection="1">
      <alignment horizontal="center" vertical="center" wrapText="1"/>
    </xf>
    <xf numFmtId="0" fontId="14" fillId="0" borderId="11" xfId="37" applyNumberFormat="1" applyFont="1" applyFill="1" applyBorder="1" applyAlignment="1" applyProtection="1"/>
    <xf numFmtId="0" fontId="24" fillId="0" borderId="10" xfId="37" quotePrefix="1" applyFont="1" applyBorder="1" applyAlignment="1">
      <alignment horizontal="left"/>
    </xf>
    <xf numFmtId="0" fontId="14" fillId="0" borderId="11" xfId="37" applyNumberFormat="1" applyFont="1" applyFill="1" applyBorder="1" applyAlignment="1" applyProtection="1">
      <alignment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4" fontId="15" fillId="0" borderId="19" xfId="0" applyNumberFormat="1" applyFont="1" applyBorder="1" applyAlignment="1">
      <alignment horizontal="center"/>
    </xf>
    <xf numFmtId="4" fontId="15" fillId="0" borderId="23" xfId="0" applyNumberFormat="1" applyFont="1" applyBorder="1" applyAlignment="1">
      <alignment horizontal="center"/>
    </xf>
    <xf numFmtId="4" fontId="15" fillId="0" borderId="24" xfId="0" applyNumberFormat="1" applyFont="1" applyBorder="1" applyAlignment="1">
      <alignment horizontal="center"/>
    </xf>
    <xf numFmtId="0" fontId="24" fillId="0" borderId="19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0" fillId="0" borderId="21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1" fillId="23" borderId="10" xfId="0" applyNumberFormat="1" applyFont="1" applyFill="1" applyBorder="1" applyAlignment="1" applyProtection="1">
      <alignment horizontal="left" wrapText="1"/>
    </xf>
    <xf numFmtId="0" fontId="21" fillId="23" borderId="11" xfId="0" applyNumberFormat="1" applyFont="1" applyFill="1" applyBorder="1" applyAlignment="1" applyProtection="1">
      <alignment horizontal="left" wrapText="1"/>
    </xf>
    <xf numFmtId="0" fontId="21" fillId="23" borderId="22" xfId="0" applyNumberFormat="1" applyFont="1" applyFill="1" applyBorder="1" applyAlignment="1" applyProtection="1">
      <alignment horizontal="left" wrapText="1"/>
    </xf>
    <xf numFmtId="0" fontId="36" fillId="0" borderId="0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>
      <alignment vertical="center" wrapText="1"/>
    </xf>
    <xf numFmtId="0" fontId="24" fillId="23" borderId="10" xfId="0" applyNumberFormat="1" applyFont="1" applyFill="1" applyBorder="1" applyAlignment="1" applyProtection="1">
      <alignment horizontal="left" wrapText="1"/>
    </xf>
    <xf numFmtId="0" fontId="25" fillId="23" borderId="11" xfId="0" applyNumberFormat="1" applyFont="1" applyFill="1" applyBorder="1" applyAlignment="1" applyProtection="1">
      <alignment wrapText="1"/>
    </xf>
    <xf numFmtId="0" fontId="14" fillId="23" borderId="11" xfId="0" applyNumberFormat="1" applyFont="1" applyFill="1" applyBorder="1" applyAlignment="1" applyProtection="1"/>
    <xf numFmtId="0" fontId="24" fillId="0" borderId="10" xfId="0" applyNumberFormat="1" applyFont="1" applyFill="1" applyBorder="1" applyAlignment="1" applyProtection="1">
      <alignment horizontal="left" wrapText="1"/>
    </xf>
    <xf numFmtId="0" fontId="25" fillId="0" borderId="11" xfId="0" applyNumberFormat="1" applyFont="1" applyFill="1" applyBorder="1" applyAlignment="1" applyProtection="1">
      <alignment wrapText="1"/>
    </xf>
    <xf numFmtId="0" fontId="14" fillId="0" borderId="11" xfId="0" applyNumberFormat="1" applyFont="1" applyFill="1" applyBorder="1" applyAlignment="1" applyProtection="1"/>
    <xf numFmtId="0" fontId="24" fillId="0" borderId="10" xfId="0" quotePrefix="1" applyFont="1" applyFill="1" applyBorder="1" applyAlignment="1">
      <alignment horizontal="left"/>
    </xf>
    <xf numFmtId="0" fontId="24" fillId="0" borderId="10" xfId="0" quotePrefix="1" applyNumberFormat="1" applyFont="1" applyFill="1" applyBorder="1" applyAlignment="1" applyProtection="1">
      <alignment horizontal="left" wrapText="1"/>
    </xf>
    <xf numFmtId="0" fontId="14" fillId="0" borderId="11" xfId="0" applyNumberFormat="1" applyFont="1" applyFill="1" applyBorder="1" applyAlignment="1" applyProtection="1">
      <alignment wrapText="1"/>
    </xf>
    <xf numFmtId="0" fontId="24" fillId="0" borderId="10" xfId="0" quotePrefix="1" applyFont="1" applyBorder="1" applyAlignment="1">
      <alignment horizontal="left"/>
    </xf>
    <xf numFmtId="0" fontId="24" fillId="23" borderId="10" xfId="0" quotePrefix="1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21" fillId="24" borderId="10" xfId="0" applyNumberFormat="1" applyFont="1" applyFill="1" applyBorder="1" applyAlignment="1" applyProtection="1">
      <alignment horizontal="left" wrapText="1"/>
    </xf>
    <xf numFmtId="0" fontId="21" fillId="24" borderId="11" xfId="0" applyNumberFormat="1" applyFont="1" applyFill="1" applyBorder="1" applyAlignment="1" applyProtection="1">
      <alignment horizontal="left" wrapText="1"/>
    </xf>
    <xf numFmtId="0" fontId="21" fillId="24" borderId="22" xfId="0" applyNumberFormat="1" applyFont="1" applyFill="1" applyBorder="1" applyAlignment="1" applyProtection="1">
      <alignment horizontal="left" wrapText="1"/>
    </xf>
    <xf numFmtId="0" fontId="37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20" fillId="0" borderId="0" xfId="0" quotePrefix="1" applyNumberFormat="1" applyFont="1" applyFill="1" applyBorder="1" applyAlignment="1" applyProtection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 2" xfId="3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 2" xfId="37"/>
    <cellStyle name="Note 2" xfId="39"/>
    <cellStyle name="Output 2" xfId="40"/>
    <cellStyle name="Title 2" xfId="41"/>
    <cellStyle name="Total" xfId="36"/>
    <cellStyle name="Warning Text 2" xfId="4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7096" name="Line 1"/>
        <xdr:cNvSpPr>
          <a:spLocks noChangeShapeType="1"/>
        </xdr:cNvSpPr>
      </xdr:nvSpPr>
      <xdr:spPr bwMode="auto">
        <a:xfrm>
          <a:off x="19050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7097" name="Line 2"/>
        <xdr:cNvSpPr>
          <a:spLocks noChangeShapeType="1"/>
        </xdr:cNvSpPr>
      </xdr:nvSpPr>
      <xdr:spPr bwMode="auto">
        <a:xfrm>
          <a:off x="9525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19050" y="495300"/>
          <a:ext cx="18383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9525" y="495300"/>
          <a:ext cx="1047750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H17" sqref="H17"/>
    </sheetView>
  </sheetViews>
  <sheetFormatPr defaultColWidth="11.42578125" defaultRowHeight="12.75"/>
  <cols>
    <col min="1" max="2" width="4.28515625" style="3" customWidth="1"/>
    <col min="3" max="3" width="5.5703125" style="3" customWidth="1"/>
    <col min="4" max="4" width="5.28515625" style="14" customWidth="1"/>
    <col min="5" max="5" width="43.140625" style="3" customWidth="1"/>
    <col min="6" max="6" width="31.7109375" style="3" customWidth="1"/>
    <col min="7" max="16384" width="11.42578125" style="3"/>
  </cols>
  <sheetData>
    <row r="1" spans="1:6" s="12" customFormat="1" ht="70.5" customHeight="1">
      <c r="A1" s="155" t="s">
        <v>157</v>
      </c>
      <c r="B1" s="155"/>
      <c r="C1" s="155"/>
      <c r="D1" s="155"/>
      <c r="E1" s="155"/>
      <c r="F1" s="155"/>
    </row>
    <row r="2" spans="1:6" s="12" customFormat="1" ht="33.75" customHeight="1">
      <c r="A2" s="155" t="s">
        <v>28</v>
      </c>
      <c r="B2" s="155"/>
      <c r="C2" s="155"/>
      <c r="D2" s="155"/>
      <c r="E2" s="155"/>
      <c r="F2" s="155"/>
    </row>
    <row r="3" spans="1:6" s="12" customFormat="1" ht="22.5" customHeight="1">
      <c r="A3" s="155"/>
      <c r="B3" s="155"/>
      <c r="C3" s="155"/>
      <c r="D3" s="155"/>
      <c r="E3" s="155"/>
      <c r="F3" s="155"/>
    </row>
    <row r="4" spans="1:6" s="12" customFormat="1" ht="8.25" customHeight="1">
      <c r="A4" s="80"/>
      <c r="B4" s="81"/>
      <c r="C4" s="81"/>
      <c r="D4" s="81"/>
      <c r="E4" s="81"/>
      <c r="F4" s="79"/>
    </row>
    <row r="5" spans="1:6" ht="41.25" customHeight="1">
      <c r="A5" s="82"/>
      <c r="B5" s="83"/>
      <c r="C5" s="83"/>
      <c r="D5" s="84"/>
      <c r="E5" s="85"/>
      <c r="F5" s="86" t="s">
        <v>158</v>
      </c>
    </row>
    <row r="6" spans="1:6" ht="25.5" customHeight="1">
      <c r="A6" s="160" t="s">
        <v>29</v>
      </c>
      <c r="B6" s="159"/>
      <c r="C6" s="159"/>
      <c r="D6" s="159"/>
      <c r="E6" s="165"/>
      <c r="F6" s="123">
        <f>F7+F8</f>
        <v>7066106</v>
      </c>
    </row>
    <row r="7" spans="1:6" ht="18" customHeight="1">
      <c r="A7" s="160" t="s">
        <v>0</v>
      </c>
      <c r="B7" s="159"/>
      <c r="C7" s="159"/>
      <c r="D7" s="159"/>
      <c r="E7" s="165"/>
      <c r="F7" s="124">
        <v>7066106</v>
      </c>
    </row>
    <row r="8" spans="1:6" ht="18" customHeight="1">
      <c r="A8" s="166" t="s">
        <v>99</v>
      </c>
      <c r="B8" s="165"/>
      <c r="C8" s="165"/>
      <c r="D8" s="165"/>
      <c r="E8" s="165"/>
      <c r="F8" s="124">
        <v>0</v>
      </c>
    </row>
    <row r="9" spans="1:6" ht="15.75">
      <c r="A9" s="94" t="s">
        <v>30</v>
      </c>
      <c r="B9" s="87"/>
      <c r="C9" s="87"/>
      <c r="D9" s="87"/>
      <c r="E9" s="87"/>
      <c r="F9" s="123">
        <v>7127564</v>
      </c>
    </row>
    <row r="10" spans="1:6" ht="15.75" customHeight="1">
      <c r="A10" s="158" t="s">
        <v>1</v>
      </c>
      <c r="B10" s="159"/>
      <c r="C10" s="159"/>
      <c r="D10" s="159"/>
      <c r="E10" s="167"/>
      <c r="F10" s="124">
        <v>6831280</v>
      </c>
    </row>
    <row r="11" spans="1:6" ht="15.75" customHeight="1">
      <c r="A11" s="166" t="s">
        <v>2</v>
      </c>
      <c r="B11" s="165"/>
      <c r="C11" s="165"/>
      <c r="D11" s="165"/>
      <c r="E11" s="165"/>
      <c r="F11" s="124">
        <v>296284</v>
      </c>
    </row>
    <row r="12" spans="1:6" ht="15.75" customHeight="1">
      <c r="A12" s="158" t="s">
        <v>3</v>
      </c>
      <c r="B12" s="159"/>
      <c r="C12" s="159"/>
      <c r="D12" s="159"/>
      <c r="E12" s="159"/>
      <c r="F12" s="125">
        <v>61458</v>
      </c>
    </row>
    <row r="13" spans="1:6" ht="15.75" customHeight="1">
      <c r="A13" s="155"/>
      <c r="B13" s="156"/>
      <c r="C13" s="156"/>
      <c r="D13" s="156"/>
      <c r="E13" s="156"/>
      <c r="F13" s="157"/>
    </row>
    <row r="14" spans="1:6" ht="27" customHeight="1">
      <c r="A14" s="82"/>
      <c r="B14" s="83"/>
      <c r="C14" s="83"/>
      <c r="D14" s="84"/>
      <c r="E14" s="85"/>
      <c r="F14" s="86" t="s">
        <v>124</v>
      </c>
    </row>
    <row r="15" spans="1:6" ht="21.75" customHeight="1">
      <c r="A15" s="161" t="s">
        <v>4</v>
      </c>
      <c r="B15" s="162"/>
      <c r="C15" s="162"/>
      <c r="D15" s="162"/>
      <c r="E15" s="163"/>
      <c r="F15" s="146">
        <v>206595</v>
      </c>
    </row>
    <row r="16" spans="1:6" ht="15.75" customHeight="1">
      <c r="A16" s="164"/>
      <c r="B16" s="156"/>
      <c r="C16" s="156"/>
      <c r="D16" s="156"/>
      <c r="E16" s="156"/>
      <c r="F16" s="157"/>
    </row>
    <row r="17" spans="1:6" ht="28.5" customHeight="1">
      <c r="A17" s="82"/>
      <c r="B17" s="83"/>
      <c r="C17" s="83"/>
      <c r="D17" s="84"/>
      <c r="E17" s="85"/>
      <c r="F17" s="86" t="s">
        <v>125</v>
      </c>
    </row>
    <row r="18" spans="1:6" ht="20.25" customHeight="1">
      <c r="A18" s="160" t="s">
        <v>5</v>
      </c>
      <c r="B18" s="159"/>
      <c r="C18" s="159"/>
      <c r="D18" s="159"/>
      <c r="E18" s="159"/>
      <c r="F18" s="88">
        <v>0</v>
      </c>
    </row>
    <row r="19" spans="1:6" ht="15.75" customHeight="1">
      <c r="A19" s="160" t="s">
        <v>6</v>
      </c>
      <c r="B19" s="159"/>
      <c r="C19" s="159"/>
      <c r="D19" s="159"/>
      <c r="E19" s="159"/>
      <c r="F19" s="88">
        <v>0</v>
      </c>
    </row>
    <row r="20" spans="1:6" ht="15.75" customHeight="1">
      <c r="A20" s="158" t="s">
        <v>7</v>
      </c>
      <c r="B20" s="159"/>
      <c r="C20" s="159"/>
      <c r="D20" s="159"/>
      <c r="E20" s="159"/>
      <c r="F20" s="88">
        <v>0</v>
      </c>
    </row>
    <row r="21" spans="1:6" ht="15.75" customHeight="1">
      <c r="A21" s="90"/>
      <c r="B21" s="91"/>
      <c r="C21" s="89"/>
      <c r="D21" s="92"/>
      <c r="E21" s="91"/>
      <c r="F21" s="93"/>
    </row>
    <row r="22" spans="1:6" ht="15.75" customHeight="1">
      <c r="A22" s="158" t="s">
        <v>8</v>
      </c>
      <c r="B22" s="159"/>
      <c r="C22" s="159"/>
      <c r="D22" s="159"/>
      <c r="E22" s="159"/>
      <c r="F22" s="88">
        <v>145137</v>
      </c>
    </row>
    <row r="23" spans="1:6" ht="15.75" customHeight="1">
      <c r="A23"/>
      <c r="B23"/>
      <c r="C23"/>
      <c r="D23"/>
      <c r="E23"/>
      <c r="F23"/>
    </row>
    <row r="24" spans="1:6">
      <c r="A24"/>
      <c r="B24"/>
      <c r="C24"/>
      <c r="D24"/>
      <c r="E24"/>
      <c r="F24"/>
    </row>
    <row r="25" spans="1:6">
      <c r="A25" s="153" t="s">
        <v>159</v>
      </c>
    </row>
    <row r="26" spans="1:6">
      <c r="F26" s="130" t="s">
        <v>136</v>
      </c>
    </row>
    <row r="28" spans="1:6">
      <c r="F28" s="130" t="s">
        <v>137</v>
      </c>
    </row>
  </sheetData>
  <mergeCells count="16">
    <mergeCell ref="A12:E12"/>
    <mergeCell ref="A7:E7"/>
    <mergeCell ref="A1:F1"/>
    <mergeCell ref="A2:F2"/>
    <mergeCell ref="A3:F3"/>
    <mergeCell ref="A8:E8"/>
    <mergeCell ref="A10:E10"/>
    <mergeCell ref="A11:E11"/>
    <mergeCell ref="A6:E6"/>
    <mergeCell ref="A13:F13"/>
    <mergeCell ref="A22:E22"/>
    <mergeCell ref="A18:E18"/>
    <mergeCell ref="A19:E19"/>
    <mergeCell ref="A20:E20"/>
    <mergeCell ref="A15:E15"/>
    <mergeCell ref="A16:F16"/>
  </mergeCells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activeCell="A29" sqref="A1:K29"/>
    </sheetView>
  </sheetViews>
  <sheetFormatPr defaultColWidth="11.42578125" defaultRowHeight="12.75"/>
  <cols>
    <col min="1" max="1" width="27.85546875" style="11" customWidth="1"/>
    <col min="2" max="2" width="12.5703125" style="11" customWidth="1"/>
    <col min="3" max="3" width="9.85546875" style="11" customWidth="1"/>
    <col min="4" max="4" width="12.140625" style="13" customWidth="1"/>
    <col min="5" max="5" width="11.140625" style="3" customWidth="1"/>
    <col min="6" max="6" width="12.140625" style="3" customWidth="1"/>
    <col min="7" max="7" width="11.5703125" style="69" customWidth="1"/>
    <col min="8" max="8" width="9.140625" style="69" customWidth="1"/>
    <col min="9" max="9" width="9.42578125" style="3" customWidth="1"/>
    <col min="10" max="10" width="11.85546875" style="77" customWidth="1"/>
    <col min="11" max="11" width="10.85546875" style="3" customWidth="1"/>
    <col min="12" max="12" width="7.85546875" style="3" customWidth="1"/>
    <col min="13" max="13" width="14.28515625" style="3" customWidth="1"/>
    <col min="14" max="14" width="7.85546875" style="3" customWidth="1"/>
    <col min="15" max="16384" width="11.42578125" style="3"/>
  </cols>
  <sheetData>
    <row r="1" spans="1:11" ht="24" customHeight="1">
      <c r="A1" s="168" t="s">
        <v>161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s="1" customFormat="1" ht="13.5" thickBot="1">
      <c r="A2" s="6"/>
      <c r="K2" s="7" t="s">
        <v>9</v>
      </c>
    </row>
    <row r="3" spans="1:11" s="1" customFormat="1" ht="24.75" customHeight="1" thickBot="1">
      <c r="A3" s="18" t="s">
        <v>10</v>
      </c>
      <c r="B3" s="172" t="s">
        <v>100</v>
      </c>
      <c r="C3" s="173"/>
      <c r="D3" s="173"/>
      <c r="E3" s="173"/>
      <c r="F3" s="173"/>
      <c r="G3" s="173"/>
      <c r="H3" s="173"/>
      <c r="I3" s="173"/>
      <c r="J3" s="173"/>
      <c r="K3" s="174"/>
    </row>
    <row r="4" spans="1:11" s="1" customFormat="1" ht="79.5" thickBot="1">
      <c r="A4" s="19" t="s">
        <v>11</v>
      </c>
      <c r="B4" s="36" t="s">
        <v>92</v>
      </c>
      <c r="C4" s="36" t="s">
        <v>12</v>
      </c>
      <c r="D4" s="36" t="s">
        <v>91</v>
      </c>
      <c r="E4" s="36" t="s">
        <v>13</v>
      </c>
      <c r="F4" s="36" t="s">
        <v>88</v>
      </c>
      <c r="G4" s="36" t="s">
        <v>89</v>
      </c>
      <c r="H4" s="36" t="s">
        <v>109</v>
      </c>
      <c r="I4" s="36" t="s">
        <v>80</v>
      </c>
      <c r="J4" s="36" t="s">
        <v>14</v>
      </c>
      <c r="K4" s="36" t="s">
        <v>15</v>
      </c>
    </row>
    <row r="5" spans="1:11" s="1" customFormat="1" ht="40.5" customHeight="1">
      <c r="A5" s="8" t="s">
        <v>148</v>
      </c>
      <c r="C5" s="23"/>
      <c r="D5" s="24"/>
      <c r="E5" s="25"/>
      <c r="F5" s="149">
        <v>5705680</v>
      </c>
      <c r="G5" s="72"/>
      <c r="H5" s="72"/>
      <c r="I5" s="27"/>
      <c r="J5" s="27"/>
      <c r="K5" s="28"/>
    </row>
    <row r="6" spans="1:11" s="1" customFormat="1" ht="31.5" customHeight="1">
      <c r="A6" s="8" t="s">
        <v>128</v>
      </c>
      <c r="C6" s="23"/>
      <c r="D6" s="24"/>
      <c r="E6" s="25"/>
      <c r="F6" s="148">
        <v>30800</v>
      </c>
      <c r="G6" s="72"/>
      <c r="H6" s="72"/>
      <c r="I6" s="27"/>
      <c r="J6" s="27"/>
      <c r="K6" s="28"/>
    </row>
    <row r="7" spans="1:11" s="1" customFormat="1" ht="24" customHeight="1">
      <c r="A7" s="8" t="s">
        <v>151</v>
      </c>
      <c r="C7" s="23"/>
      <c r="D7" s="24"/>
      <c r="E7" s="25"/>
      <c r="F7" s="148">
        <v>2000</v>
      </c>
      <c r="G7" s="72"/>
      <c r="H7" s="72"/>
      <c r="I7" s="27"/>
      <c r="J7" s="27"/>
      <c r="K7" s="28"/>
    </row>
    <row r="8" spans="1:11" s="1" customFormat="1" ht="28.5" customHeight="1">
      <c r="A8" s="8" t="s">
        <v>128</v>
      </c>
      <c r="C8" s="23"/>
      <c r="D8" s="24"/>
      <c r="E8" s="25"/>
      <c r="F8" s="148">
        <v>30600</v>
      </c>
      <c r="G8" s="72"/>
      <c r="H8" s="72"/>
      <c r="I8" s="27"/>
      <c r="J8" s="27"/>
      <c r="K8" s="28"/>
    </row>
    <row r="9" spans="1:11" s="1" customFormat="1" ht="24.75" customHeight="1">
      <c r="A9" s="8" t="s">
        <v>152</v>
      </c>
      <c r="C9" s="23"/>
      <c r="D9" s="24"/>
      <c r="E9" s="25"/>
      <c r="F9" s="148">
        <v>3750</v>
      </c>
      <c r="G9" s="72"/>
      <c r="H9" s="72"/>
      <c r="I9" s="27"/>
      <c r="J9" s="27"/>
      <c r="K9" s="28"/>
    </row>
    <row r="10" spans="1:11" s="1" customFormat="1" ht="24.75" customHeight="1">
      <c r="A10" s="8" t="s">
        <v>129</v>
      </c>
      <c r="C10" s="23"/>
      <c r="D10" s="24"/>
      <c r="E10" s="25"/>
      <c r="F10" s="148">
        <v>5181</v>
      </c>
      <c r="G10" s="72"/>
      <c r="H10" s="72"/>
      <c r="I10" s="27"/>
      <c r="J10" s="27"/>
      <c r="K10" s="28"/>
    </row>
    <row r="11" spans="1:11" s="1" customFormat="1" ht="24.75" customHeight="1">
      <c r="A11" s="8" t="s">
        <v>153</v>
      </c>
      <c r="C11" s="23"/>
      <c r="D11" s="24"/>
      <c r="E11" s="25"/>
      <c r="F11" s="148">
        <v>497</v>
      </c>
      <c r="G11" s="72"/>
      <c r="H11" s="72"/>
      <c r="I11" s="27"/>
      <c r="J11" s="27"/>
      <c r="K11" s="28"/>
    </row>
    <row r="12" spans="1:11" s="1" customFormat="1" ht="24.75" customHeight="1">
      <c r="A12" s="8" t="s">
        <v>130</v>
      </c>
      <c r="C12" s="23"/>
      <c r="D12" s="24"/>
      <c r="E12" s="25"/>
      <c r="F12" s="148">
        <v>2365</v>
      </c>
      <c r="G12" s="72"/>
      <c r="H12" s="72"/>
      <c r="I12" s="27"/>
      <c r="J12" s="27"/>
      <c r="K12" s="28"/>
    </row>
    <row r="13" spans="1:11" s="1" customFormat="1">
      <c r="A13" s="8" t="s">
        <v>116</v>
      </c>
      <c r="B13" s="29"/>
      <c r="C13" s="23"/>
      <c r="D13" s="23"/>
      <c r="E13" s="23"/>
      <c r="F13" s="72"/>
      <c r="G13" s="72">
        <v>216936</v>
      </c>
      <c r="H13" s="30"/>
      <c r="I13" s="27"/>
      <c r="J13" s="27"/>
      <c r="K13" s="28"/>
    </row>
    <row r="14" spans="1:11" s="1" customFormat="1">
      <c r="A14" s="8"/>
      <c r="B14" s="29"/>
      <c r="C14" s="23"/>
      <c r="D14" s="23"/>
      <c r="E14" s="23"/>
      <c r="F14" s="72"/>
      <c r="G14" s="72"/>
      <c r="H14" s="30"/>
      <c r="I14" s="27"/>
      <c r="J14" s="27"/>
      <c r="K14" s="28"/>
    </row>
    <row r="15" spans="1:11" s="1" customFormat="1">
      <c r="A15" s="8" t="s">
        <v>126</v>
      </c>
      <c r="B15" s="22"/>
      <c r="C15" s="23"/>
      <c r="D15" s="24"/>
      <c r="E15" s="25">
        <v>6</v>
      </c>
      <c r="F15" s="26"/>
      <c r="G15" s="72"/>
      <c r="H15" s="72"/>
      <c r="I15" s="27"/>
      <c r="J15" s="27"/>
      <c r="K15" s="28"/>
    </row>
    <row r="16" spans="1:11" s="1" customFormat="1">
      <c r="A16" s="8">
        <v>6614</v>
      </c>
      <c r="B16" s="29"/>
      <c r="C16" s="23"/>
      <c r="D16" s="23">
        <v>0</v>
      </c>
      <c r="E16" s="25"/>
      <c r="F16" s="23"/>
      <c r="G16" s="30"/>
      <c r="H16" s="30"/>
      <c r="I16" s="30"/>
      <c r="J16" s="30"/>
      <c r="K16" s="31"/>
    </row>
    <row r="17" spans="1:11" s="1" customFormat="1">
      <c r="A17" s="8" t="s">
        <v>102</v>
      </c>
      <c r="B17" s="29"/>
      <c r="C17" s="23">
        <v>19800</v>
      </c>
      <c r="D17" s="23"/>
      <c r="E17" s="23"/>
      <c r="F17" s="23"/>
      <c r="G17" s="30"/>
      <c r="H17" s="30"/>
      <c r="I17" s="30"/>
      <c r="J17" s="30"/>
      <c r="K17" s="31"/>
    </row>
    <row r="18" spans="1:11" s="1" customFormat="1">
      <c r="A18" s="8">
        <v>6526</v>
      </c>
      <c r="B18" s="29"/>
      <c r="C18" s="23"/>
      <c r="D18" s="23"/>
      <c r="E18" s="25">
        <v>39720</v>
      </c>
      <c r="F18" s="23"/>
      <c r="G18" s="30"/>
      <c r="H18" s="30"/>
      <c r="I18" s="30"/>
      <c r="J18" s="30"/>
      <c r="K18" s="31"/>
    </row>
    <row r="19" spans="1:11" s="1" customFormat="1">
      <c r="A19" s="8" t="s">
        <v>127</v>
      </c>
      <c r="B19" s="29"/>
      <c r="C19" s="23"/>
      <c r="D19" s="23"/>
      <c r="E19" s="23"/>
      <c r="F19" s="23"/>
      <c r="G19" s="30"/>
      <c r="H19" s="30"/>
      <c r="I19" s="72">
        <v>8000</v>
      </c>
      <c r="J19" s="30"/>
      <c r="K19" s="31"/>
    </row>
    <row r="20" spans="1:11" s="1" customFormat="1">
      <c r="A20" s="8" t="s">
        <v>103</v>
      </c>
      <c r="B20" s="29">
        <v>834716</v>
      </c>
      <c r="C20" s="23"/>
      <c r="D20" s="23"/>
      <c r="E20" s="23"/>
      <c r="F20" s="23"/>
      <c r="G20" s="30"/>
      <c r="H20" s="30"/>
      <c r="I20" s="30"/>
      <c r="J20" s="30"/>
      <c r="K20" s="31"/>
    </row>
    <row r="21" spans="1:11" s="1" customFormat="1">
      <c r="A21" s="8" t="s">
        <v>154</v>
      </c>
      <c r="B21" s="29">
        <v>166055</v>
      </c>
      <c r="C21" s="23"/>
      <c r="D21" s="23"/>
      <c r="E21" s="23"/>
      <c r="F21" s="23"/>
      <c r="G21" s="30"/>
      <c r="H21" s="30"/>
      <c r="I21" s="30"/>
      <c r="J21" s="30"/>
      <c r="K21" s="31"/>
    </row>
    <row r="22" spans="1:11" s="1" customFormat="1">
      <c r="A22" s="8"/>
      <c r="B22" s="29"/>
      <c r="C22" s="23"/>
      <c r="D22" s="23"/>
      <c r="E22" s="23"/>
      <c r="F22" s="23"/>
      <c r="G22" s="30"/>
      <c r="H22" s="30"/>
      <c r="I22" s="30"/>
      <c r="J22" s="30"/>
      <c r="K22" s="31"/>
    </row>
    <row r="23" spans="1:11" s="1" customFormat="1">
      <c r="A23" s="8">
        <v>683</v>
      </c>
      <c r="B23" s="29"/>
      <c r="C23" s="23"/>
      <c r="D23" s="23"/>
      <c r="E23" s="23"/>
      <c r="F23" s="23"/>
      <c r="G23" s="30"/>
      <c r="H23" s="30"/>
      <c r="I23" s="30"/>
      <c r="J23" s="30"/>
      <c r="K23" s="31"/>
    </row>
    <row r="24" spans="1:11" s="1" customFormat="1">
      <c r="A24" s="8">
        <v>721</v>
      </c>
      <c r="B24" s="29"/>
      <c r="C24" s="23"/>
      <c r="D24" s="23"/>
      <c r="E24" s="23"/>
      <c r="F24" s="23"/>
      <c r="G24" s="30"/>
      <c r="H24" s="30"/>
      <c r="I24" s="30"/>
      <c r="J24" s="30"/>
      <c r="K24" s="31"/>
    </row>
    <row r="25" spans="1:11" s="1" customFormat="1">
      <c r="A25" s="8"/>
      <c r="B25" s="29"/>
      <c r="C25" s="23"/>
      <c r="D25" s="23"/>
      <c r="E25" s="23"/>
      <c r="F25" s="23"/>
      <c r="G25" s="30"/>
      <c r="H25" s="30"/>
      <c r="I25" s="30"/>
      <c r="J25" s="30"/>
      <c r="K25" s="31"/>
    </row>
    <row r="26" spans="1:11" s="1" customFormat="1">
      <c r="A26" s="9" t="s">
        <v>111</v>
      </c>
      <c r="B26" s="29"/>
      <c r="C26" s="23">
        <v>0</v>
      </c>
      <c r="D26" s="23"/>
      <c r="E26" s="23"/>
      <c r="F26" s="23"/>
      <c r="G26" s="30"/>
      <c r="H26" s="30"/>
      <c r="I26" s="30"/>
      <c r="J26" s="30"/>
      <c r="K26" s="31"/>
    </row>
    <row r="27" spans="1:11" s="1" customFormat="1" ht="13.5" thickBot="1">
      <c r="A27" s="9"/>
      <c r="B27" s="29"/>
      <c r="C27" s="102"/>
      <c r="D27" s="23"/>
      <c r="E27" s="23"/>
      <c r="F27" s="23"/>
      <c r="G27" s="30"/>
      <c r="H27" s="30"/>
      <c r="I27" s="30"/>
      <c r="J27" s="30"/>
      <c r="K27" s="31"/>
    </row>
    <row r="28" spans="1:11" s="1" customFormat="1" ht="18.75" customHeight="1" thickBot="1">
      <c r="A28" s="10" t="s">
        <v>16</v>
      </c>
      <c r="B28" s="32">
        <f>SUM(B13:B27)</f>
        <v>1000771</v>
      </c>
      <c r="C28" s="32">
        <f t="shared" ref="C28:K28" si="0">SUM(C5:C27)</f>
        <v>19800</v>
      </c>
      <c r="D28" s="32">
        <f t="shared" si="0"/>
        <v>0</v>
      </c>
      <c r="E28" s="32">
        <f t="shared" si="0"/>
        <v>39726</v>
      </c>
      <c r="F28" s="32">
        <f t="shared" si="0"/>
        <v>5780873</v>
      </c>
      <c r="G28" s="32">
        <f>SUM(G5:G27)</f>
        <v>216936</v>
      </c>
      <c r="H28" s="32">
        <f>SUM(H5:H27)</f>
        <v>0</v>
      </c>
      <c r="I28" s="32">
        <f t="shared" si="0"/>
        <v>8000</v>
      </c>
      <c r="J28" s="32">
        <v>0</v>
      </c>
      <c r="K28" s="33">
        <f t="shared" si="0"/>
        <v>0</v>
      </c>
    </row>
    <row r="29" spans="1:11" s="1" customFormat="1" ht="25.5" customHeight="1" thickBot="1">
      <c r="A29" s="10" t="s">
        <v>101</v>
      </c>
      <c r="B29" s="169">
        <f>SUM(B28:K28)</f>
        <v>7066106</v>
      </c>
      <c r="C29" s="170"/>
      <c r="D29" s="170"/>
      <c r="E29" s="170"/>
      <c r="F29" s="170"/>
      <c r="G29" s="170"/>
      <c r="H29" s="170"/>
      <c r="I29" s="170"/>
      <c r="J29" s="170"/>
      <c r="K29" s="171"/>
    </row>
    <row r="30" spans="1:11">
      <c r="A30" s="103"/>
      <c r="B30" s="3"/>
      <c r="C30" s="3"/>
      <c r="D30" s="3"/>
      <c r="G30" s="3"/>
      <c r="H30" s="3"/>
    </row>
    <row r="31" spans="1:11">
      <c r="A31" s="3"/>
      <c r="B31" s="3"/>
      <c r="C31" s="3"/>
      <c r="D31" s="3"/>
      <c r="G31" s="3"/>
      <c r="H31" s="3"/>
    </row>
    <row r="32" spans="1:11">
      <c r="A32" s="147"/>
      <c r="E32" s="147"/>
      <c r="F32" s="147"/>
      <c r="G32" s="147"/>
      <c r="H32" s="147"/>
      <c r="I32" s="147"/>
      <c r="J32" s="147"/>
      <c r="K32" s="147"/>
    </row>
    <row r="33" spans="1:1">
      <c r="A33" s="3"/>
    </row>
  </sheetData>
  <mergeCells count="3">
    <mergeCell ref="A1:K1"/>
    <mergeCell ref="B29:K29"/>
    <mergeCell ref="B3:K3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456"/>
  <sheetViews>
    <sheetView tabSelected="1" workbookViewId="0">
      <selection activeCell="H85" sqref="H85"/>
    </sheetView>
  </sheetViews>
  <sheetFormatPr defaultColWidth="11.42578125" defaultRowHeight="5.65" customHeight="1"/>
  <cols>
    <col min="1" max="1" width="12.85546875" style="16" customWidth="1"/>
    <col min="2" max="2" width="43.7109375" style="17" customWidth="1"/>
    <col min="3" max="3" width="15.5703125" style="2" customWidth="1"/>
    <col min="4" max="4" width="12.28515625" style="2" customWidth="1"/>
    <col min="5" max="5" width="10.5703125" style="2" customWidth="1"/>
    <col min="6" max="6" width="11.42578125" style="2" customWidth="1"/>
    <col min="7" max="7" width="9.85546875" style="2" customWidth="1"/>
    <col min="8" max="8" width="12.42578125" style="2" customWidth="1"/>
    <col min="9" max="9" width="11.140625" style="2" customWidth="1"/>
    <col min="10" max="10" width="11.7109375" style="2" customWidth="1"/>
    <col min="11" max="11" width="12.140625" style="2" customWidth="1"/>
    <col min="12" max="12" width="10.5703125" style="2" customWidth="1"/>
    <col min="13" max="13" width="7.5703125" style="2" customWidth="1"/>
    <col min="14" max="14" width="12.28515625" style="2" customWidth="1"/>
    <col min="15" max="15" width="23.42578125" style="2" customWidth="1"/>
    <col min="16" max="16384" width="11.42578125" style="3"/>
  </cols>
  <sheetData>
    <row r="2" spans="1:15" ht="18.75" customHeight="1">
      <c r="A2" s="175" t="s">
        <v>162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6"/>
      <c r="N2" s="3"/>
      <c r="O2" s="3"/>
    </row>
    <row r="3" spans="1:15" s="4" customFormat="1" ht="78.75">
      <c r="A3" s="68" t="s">
        <v>17</v>
      </c>
      <c r="B3" s="37" t="s">
        <v>18</v>
      </c>
      <c r="C3" s="36" t="s">
        <v>138</v>
      </c>
      <c r="D3" s="36" t="s">
        <v>140</v>
      </c>
      <c r="E3" s="36" t="s">
        <v>132</v>
      </c>
      <c r="F3" s="36" t="s">
        <v>131</v>
      </c>
      <c r="G3" s="36" t="s">
        <v>133</v>
      </c>
      <c r="H3" s="36" t="s">
        <v>141</v>
      </c>
      <c r="I3" s="36" t="s">
        <v>134</v>
      </c>
      <c r="J3" s="36" t="s">
        <v>135</v>
      </c>
      <c r="K3" s="36" t="s">
        <v>14</v>
      </c>
      <c r="L3" s="36" t="s">
        <v>15</v>
      </c>
    </row>
    <row r="4" spans="1:15" s="4" customFormat="1" ht="6" customHeight="1">
      <c r="A4" s="38"/>
      <c r="B4" s="36"/>
      <c r="C4" s="68"/>
      <c r="D4" s="68"/>
      <c r="E4" s="68"/>
      <c r="F4" s="68"/>
      <c r="G4" s="68"/>
      <c r="H4" s="68"/>
      <c r="I4" s="68"/>
      <c r="J4" s="68"/>
      <c r="K4" s="68"/>
      <c r="L4" s="71"/>
    </row>
    <row r="5" spans="1:15" s="4" customFormat="1" ht="35.25" customHeight="1">
      <c r="A5" s="39" t="s">
        <v>160</v>
      </c>
      <c r="B5" s="140" t="s">
        <v>147</v>
      </c>
      <c r="C5" s="99">
        <f>SUM(C6+C26+C70+C109+C125)</f>
        <v>6886257</v>
      </c>
      <c r="D5" s="99">
        <f>SUM(D6+D26+D70+D109+C125)</f>
        <v>1000771</v>
      </c>
      <c r="E5" s="99">
        <f>SUM(E6+E26+E70+E109)</f>
        <v>3566</v>
      </c>
      <c r="F5" s="99">
        <f>SUM(F6+F26+F70+F109)</f>
        <v>0</v>
      </c>
      <c r="G5" s="99">
        <f>SUM(G6+G26+G70+G109)</f>
        <v>39095</v>
      </c>
      <c r="H5" s="99">
        <f>SUM(H6+H26+H109)</f>
        <v>5622885</v>
      </c>
      <c r="I5" s="99">
        <f>SUM(I26+I70+I109)</f>
        <v>211940</v>
      </c>
      <c r="J5" s="99">
        <f>SUM(J6+J26+J70+J109)</f>
        <v>8000</v>
      </c>
      <c r="K5" s="99">
        <f>SUM(K6+K26+K70+K109)</f>
        <v>0</v>
      </c>
      <c r="L5" s="99">
        <v>0</v>
      </c>
      <c r="N5" s="21"/>
    </row>
    <row r="6" spans="1:15" s="4" customFormat="1" ht="25.5" customHeight="1">
      <c r="A6" s="40" t="s">
        <v>58</v>
      </c>
      <c r="B6" s="40" t="s">
        <v>59</v>
      </c>
      <c r="C6" s="98">
        <f>C8</f>
        <v>5451300</v>
      </c>
      <c r="D6" s="98">
        <v>0</v>
      </c>
      <c r="E6" s="98">
        <f t="shared" ref="E6:L6" si="0">E8</f>
        <v>0</v>
      </c>
      <c r="F6" s="98">
        <f t="shared" si="0"/>
        <v>0</v>
      </c>
      <c r="G6" s="98">
        <f t="shared" si="0"/>
        <v>0</v>
      </c>
      <c r="H6" s="98">
        <f>H7</f>
        <v>5451300</v>
      </c>
      <c r="I6" s="98">
        <f t="shared" si="0"/>
        <v>0</v>
      </c>
      <c r="J6" s="98">
        <f>J8</f>
        <v>0</v>
      </c>
      <c r="K6" s="98">
        <f t="shared" si="0"/>
        <v>0</v>
      </c>
      <c r="L6" s="98">
        <f t="shared" si="0"/>
        <v>0</v>
      </c>
      <c r="N6" s="21"/>
    </row>
    <row r="7" spans="1:15" s="4" customFormat="1" ht="25.5" customHeight="1">
      <c r="A7" s="41" t="s">
        <v>57</v>
      </c>
      <c r="B7" s="136" t="s">
        <v>55</v>
      </c>
      <c r="C7" s="99">
        <f t="shared" ref="C7:L7" si="1">C8</f>
        <v>5451300</v>
      </c>
      <c r="D7" s="99">
        <f t="shared" si="1"/>
        <v>0</v>
      </c>
      <c r="E7" s="99">
        <f t="shared" si="1"/>
        <v>0</v>
      </c>
      <c r="F7" s="99">
        <f t="shared" si="1"/>
        <v>0</v>
      </c>
      <c r="G7" s="99">
        <f t="shared" si="1"/>
        <v>0</v>
      </c>
      <c r="H7" s="99">
        <f t="shared" si="1"/>
        <v>5451300</v>
      </c>
      <c r="I7" s="99">
        <f t="shared" si="1"/>
        <v>0</v>
      </c>
      <c r="J7" s="99">
        <f t="shared" si="1"/>
        <v>0</v>
      </c>
      <c r="K7" s="99">
        <f t="shared" si="1"/>
        <v>0</v>
      </c>
      <c r="L7" s="99">
        <f t="shared" si="1"/>
        <v>0</v>
      </c>
      <c r="N7" s="21"/>
    </row>
    <row r="8" spans="1:15" ht="14.25" customHeight="1">
      <c r="A8" s="42">
        <v>3</v>
      </c>
      <c r="B8" s="67" t="s">
        <v>19</v>
      </c>
      <c r="C8" s="44">
        <f>C9+C18+C22</f>
        <v>5451300</v>
      </c>
      <c r="D8" s="44">
        <f t="shared" ref="D8:L8" si="2">D9+D18</f>
        <v>0</v>
      </c>
      <c r="E8" s="44">
        <f t="shared" si="2"/>
        <v>0</v>
      </c>
      <c r="F8" s="44">
        <f t="shared" si="2"/>
        <v>0</v>
      </c>
      <c r="G8" s="44">
        <f t="shared" si="2"/>
        <v>0</v>
      </c>
      <c r="H8" s="44">
        <f>H9+H18+H22</f>
        <v>5451300</v>
      </c>
      <c r="I8" s="44">
        <f t="shared" si="2"/>
        <v>0</v>
      </c>
      <c r="J8" s="44">
        <f t="shared" si="2"/>
        <v>0</v>
      </c>
      <c r="K8" s="44">
        <f t="shared" si="2"/>
        <v>0</v>
      </c>
      <c r="L8" s="44">
        <f t="shared" si="2"/>
        <v>0</v>
      </c>
      <c r="M8" s="3"/>
      <c r="N8" s="21"/>
      <c r="O8" s="3"/>
    </row>
    <row r="9" spans="1:15" s="4" customFormat="1" ht="12.75">
      <c r="A9" s="42">
        <v>31</v>
      </c>
      <c r="B9" s="45" t="s">
        <v>20</v>
      </c>
      <c r="C9" s="35">
        <f>C10+C14+C16</f>
        <v>5434140</v>
      </c>
      <c r="D9" s="35">
        <f t="shared" ref="D9:L9" si="3">D10+D14+D16</f>
        <v>0</v>
      </c>
      <c r="E9" s="35">
        <f t="shared" si="3"/>
        <v>0</v>
      </c>
      <c r="F9" s="35">
        <f t="shared" si="3"/>
        <v>0</v>
      </c>
      <c r="G9" s="35">
        <f t="shared" si="3"/>
        <v>0</v>
      </c>
      <c r="H9" s="35">
        <f>H10+H14+H16</f>
        <v>5434140</v>
      </c>
      <c r="I9" s="35">
        <f t="shared" si="3"/>
        <v>0</v>
      </c>
      <c r="J9" s="35">
        <f t="shared" si="3"/>
        <v>0</v>
      </c>
      <c r="K9" s="35">
        <f t="shared" si="3"/>
        <v>0</v>
      </c>
      <c r="L9" s="35">
        <f t="shared" si="3"/>
        <v>0</v>
      </c>
      <c r="N9" s="21"/>
    </row>
    <row r="10" spans="1:15" ht="13.5" customHeight="1">
      <c r="A10" s="42">
        <v>311</v>
      </c>
      <c r="B10" s="45" t="s">
        <v>32</v>
      </c>
      <c r="C10" s="35">
        <f>C11+C12+C13</f>
        <v>4476825</v>
      </c>
      <c r="D10" s="35">
        <f t="shared" ref="D10:L10" si="4">D11+D13</f>
        <v>0</v>
      </c>
      <c r="E10" s="35">
        <f t="shared" si="4"/>
        <v>0</v>
      </c>
      <c r="F10" s="35">
        <f t="shared" si="4"/>
        <v>0</v>
      </c>
      <c r="G10" s="35">
        <f t="shared" si="4"/>
        <v>0</v>
      </c>
      <c r="H10" s="35">
        <f>H11+H12+H13</f>
        <v>4476825</v>
      </c>
      <c r="I10" s="35">
        <f t="shared" si="4"/>
        <v>0</v>
      </c>
      <c r="J10" s="35">
        <f t="shared" si="4"/>
        <v>0</v>
      </c>
      <c r="K10" s="35">
        <f t="shared" si="4"/>
        <v>0</v>
      </c>
      <c r="L10" s="35">
        <f t="shared" si="4"/>
        <v>0</v>
      </c>
      <c r="M10" s="3"/>
      <c r="N10" s="21"/>
      <c r="O10" s="3"/>
    </row>
    <row r="11" spans="1:15" s="4" customFormat="1" ht="12.75">
      <c r="A11" s="46">
        <v>3111</v>
      </c>
      <c r="B11" s="47" t="s">
        <v>31</v>
      </c>
      <c r="C11" s="34">
        <v>4255800</v>
      </c>
      <c r="D11" s="100">
        <v>0</v>
      </c>
      <c r="E11" s="34">
        <v>0</v>
      </c>
      <c r="F11" s="34">
        <v>0</v>
      </c>
      <c r="G11" s="34">
        <v>0</v>
      </c>
      <c r="H11" s="34">
        <v>4255800</v>
      </c>
      <c r="I11" s="34">
        <v>0</v>
      </c>
      <c r="J11" s="34">
        <v>0</v>
      </c>
      <c r="K11" s="34">
        <v>0</v>
      </c>
      <c r="L11" s="34">
        <v>0</v>
      </c>
      <c r="N11" s="21"/>
    </row>
    <row r="12" spans="1:15" s="4" customFormat="1" ht="12.75">
      <c r="A12" s="46">
        <v>3113</v>
      </c>
      <c r="B12" s="47" t="s">
        <v>76</v>
      </c>
      <c r="C12" s="34">
        <v>201025</v>
      </c>
      <c r="D12" s="100">
        <v>0</v>
      </c>
      <c r="E12" s="34">
        <v>0</v>
      </c>
      <c r="F12" s="34">
        <v>0</v>
      </c>
      <c r="G12" s="34">
        <v>0</v>
      </c>
      <c r="H12" s="34">
        <v>201025</v>
      </c>
      <c r="I12" s="34">
        <v>0</v>
      </c>
      <c r="J12" s="34">
        <v>0</v>
      </c>
      <c r="K12" s="34">
        <v>0</v>
      </c>
      <c r="L12" s="34">
        <v>0</v>
      </c>
      <c r="N12" s="21"/>
    </row>
    <row r="13" spans="1:15" s="4" customFormat="1" ht="12.75">
      <c r="A13" s="46">
        <v>3114</v>
      </c>
      <c r="B13" s="47" t="s">
        <v>123</v>
      </c>
      <c r="C13" s="34">
        <v>20000</v>
      </c>
      <c r="D13" s="100">
        <v>0</v>
      </c>
      <c r="E13" s="34">
        <v>0</v>
      </c>
      <c r="F13" s="34">
        <v>0</v>
      </c>
      <c r="G13" s="34">
        <v>0</v>
      </c>
      <c r="H13" s="34">
        <v>20000</v>
      </c>
      <c r="I13" s="34">
        <v>0</v>
      </c>
      <c r="J13" s="34">
        <v>0</v>
      </c>
      <c r="K13" s="34">
        <v>0</v>
      </c>
      <c r="L13" s="34">
        <v>0</v>
      </c>
      <c r="N13" s="21"/>
    </row>
    <row r="14" spans="1:15" s="4" customFormat="1" ht="12.75">
      <c r="A14" s="48">
        <v>312</v>
      </c>
      <c r="B14" s="45" t="s">
        <v>33</v>
      </c>
      <c r="C14" s="35">
        <f>C15</f>
        <v>179035</v>
      </c>
      <c r="D14" s="101">
        <v>0</v>
      </c>
      <c r="E14" s="35">
        <f>E15</f>
        <v>0</v>
      </c>
      <c r="F14" s="35">
        <v>0</v>
      </c>
      <c r="G14" s="35">
        <f>G15</f>
        <v>0</v>
      </c>
      <c r="H14" s="35">
        <f>H15</f>
        <v>179035</v>
      </c>
      <c r="I14" s="35">
        <v>0</v>
      </c>
      <c r="J14" s="35">
        <v>0</v>
      </c>
      <c r="K14" s="35">
        <v>0</v>
      </c>
      <c r="L14" s="35">
        <v>0</v>
      </c>
      <c r="N14" s="21"/>
    </row>
    <row r="15" spans="1:15" ht="12.75">
      <c r="A15" s="49">
        <v>3121</v>
      </c>
      <c r="B15" s="47" t="s">
        <v>73</v>
      </c>
      <c r="C15" s="34">
        <v>179035</v>
      </c>
      <c r="D15" s="100">
        <v>0</v>
      </c>
      <c r="E15" s="34">
        <v>0</v>
      </c>
      <c r="F15" s="34">
        <v>0</v>
      </c>
      <c r="G15" s="34">
        <v>0</v>
      </c>
      <c r="H15" s="34">
        <v>179035</v>
      </c>
      <c r="I15" s="34">
        <v>0</v>
      </c>
      <c r="J15" s="34">
        <v>0</v>
      </c>
      <c r="K15" s="34">
        <v>0</v>
      </c>
      <c r="L15" s="34">
        <v>0</v>
      </c>
      <c r="M15" s="3"/>
      <c r="N15" s="21"/>
      <c r="O15" s="3"/>
    </row>
    <row r="16" spans="1:15" ht="12.75">
      <c r="A16" s="48">
        <v>313</v>
      </c>
      <c r="B16" s="45" t="s">
        <v>21</v>
      </c>
      <c r="C16" s="35">
        <f t="shared" ref="C16:L16" si="5">SUM(C17:C17)</f>
        <v>778280</v>
      </c>
      <c r="D16" s="35">
        <f t="shared" si="5"/>
        <v>0</v>
      </c>
      <c r="E16" s="35">
        <f t="shared" si="5"/>
        <v>0</v>
      </c>
      <c r="F16" s="35">
        <f t="shared" si="5"/>
        <v>0</v>
      </c>
      <c r="G16" s="35">
        <f t="shared" si="5"/>
        <v>0</v>
      </c>
      <c r="H16" s="35">
        <f t="shared" si="5"/>
        <v>778280</v>
      </c>
      <c r="I16" s="35">
        <f t="shared" si="5"/>
        <v>0</v>
      </c>
      <c r="J16" s="35">
        <f t="shared" si="5"/>
        <v>0</v>
      </c>
      <c r="K16" s="35">
        <f t="shared" si="5"/>
        <v>0</v>
      </c>
      <c r="L16" s="35">
        <f t="shared" si="5"/>
        <v>0</v>
      </c>
      <c r="M16" s="3"/>
      <c r="N16" s="21"/>
      <c r="O16" s="3"/>
    </row>
    <row r="17" spans="1:15" ht="12.75">
      <c r="A17" s="49">
        <v>3132</v>
      </c>
      <c r="B17" s="47" t="s">
        <v>34</v>
      </c>
      <c r="C17" s="34">
        <v>778280</v>
      </c>
      <c r="D17" s="100">
        <v>0</v>
      </c>
      <c r="E17" s="34">
        <v>0</v>
      </c>
      <c r="F17" s="34">
        <v>0</v>
      </c>
      <c r="G17" s="34">
        <v>0</v>
      </c>
      <c r="H17" s="34">
        <v>778280</v>
      </c>
      <c r="I17" s="34">
        <v>0</v>
      </c>
      <c r="J17" s="34">
        <v>0</v>
      </c>
      <c r="K17" s="34">
        <v>0</v>
      </c>
      <c r="L17" s="34">
        <v>0</v>
      </c>
      <c r="M17" s="3"/>
      <c r="N17" s="21"/>
      <c r="O17" s="3"/>
    </row>
    <row r="18" spans="1:15" ht="12.75">
      <c r="A18" s="48">
        <v>32</v>
      </c>
      <c r="B18" s="45" t="s">
        <v>22</v>
      </c>
      <c r="C18" s="35">
        <f>C19</f>
        <v>13410</v>
      </c>
      <c r="D18" s="101">
        <v>0</v>
      </c>
      <c r="E18" s="35">
        <v>0</v>
      </c>
      <c r="F18" s="35">
        <v>0</v>
      </c>
      <c r="G18" s="35">
        <f>G19</f>
        <v>0</v>
      </c>
      <c r="H18" s="35">
        <f>H19</f>
        <v>13410</v>
      </c>
      <c r="I18" s="35">
        <v>0</v>
      </c>
      <c r="J18" s="35">
        <v>0</v>
      </c>
      <c r="K18" s="35">
        <v>0</v>
      </c>
      <c r="L18" s="35">
        <v>0</v>
      </c>
      <c r="M18" s="3"/>
      <c r="N18" s="21"/>
      <c r="O18" s="3"/>
    </row>
    <row r="19" spans="1:15" ht="12.75">
      <c r="A19" s="48">
        <v>329</v>
      </c>
      <c r="B19" s="45" t="s">
        <v>25</v>
      </c>
      <c r="C19" s="35">
        <f>SUM(C20:C21)</f>
        <v>13410</v>
      </c>
      <c r="D19" s="101">
        <v>0</v>
      </c>
      <c r="E19" s="35">
        <v>0</v>
      </c>
      <c r="F19" s="35">
        <v>0</v>
      </c>
      <c r="G19" s="35">
        <v>0</v>
      </c>
      <c r="H19" s="35">
        <f>SUM(H20:H21)</f>
        <v>13410</v>
      </c>
      <c r="I19" s="35">
        <v>0</v>
      </c>
      <c r="J19" s="35">
        <v>0</v>
      </c>
      <c r="K19" s="35">
        <v>0</v>
      </c>
      <c r="L19" s="35">
        <v>0</v>
      </c>
      <c r="M19" s="3"/>
      <c r="N19" s="21"/>
      <c r="O19" s="3"/>
    </row>
    <row r="20" spans="1:15" s="76" customFormat="1" ht="12.75">
      <c r="A20" s="49">
        <v>3295</v>
      </c>
      <c r="B20" s="47" t="s">
        <v>71</v>
      </c>
      <c r="C20" s="34">
        <v>13410</v>
      </c>
      <c r="D20" s="100">
        <v>0</v>
      </c>
      <c r="E20" s="34">
        <v>0</v>
      </c>
      <c r="F20" s="34">
        <v>0</v>
      </c>
      <c r="G20" s="34">
        <v>0</v>
      </c>
      <c r="H20" s="34">
        <v>13410</v>
      </c>
      <c r="I20" s="34">
        <v>0</v>
      </c>
      <c r="J20" s="34">
        <v>0</v>
      </c>
      <c r="K20" s="34">
        <v>0</v>
      </c>
      <c r="L20" s="34">
        <v>0</v>
      </c>
      <c r="N20" s="21"/>
    </row>
    <row r="21" spans="1:15" ht="12.75">
      <c r="A21" s="49">
        <v>3299</v>
      </c>
      <c r="B21" s="47" t="s">
        <v>25</v>
      </c>
      <c r="C21" s="34">
        <v>0</v>
      </c>
      <c r="D21" s="100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"/>
      <c r="N21" s="21"/>
      <c r="O21" s="3"/>
    </row>
    <row r="22" spans="1:15" s="147" customFormat="1" ht="12.75">
      <c r="A22" s="48">
        <v>36</v>
      </c>
      <c r="B22" s="45" t="s">
        <v>109</v>
      </c>
      <c r="C22" s="35">
        <f>C23</f>
        <v>3750</v>
      </c>
      <c r="D22" s="101">
        <v>0</v>
      </c>
      <c r="E22" s="35">
        <v>0</v>
      </c>
      <c r="F22" s="35">
        <v>0</v>
      </c>
      <c r="G22" s="35">
        <f>G23</f>
        <v>0</v>
      </c>
      <c r="H22" s="35">
        <f>SUM(H24)</f>
        <v>3750</v>
      </c>
      <c r="I22" s="101">
        <v>0</v>
      </c>
      <c r="J22" s="35">
        <v>0</v>
      </c>
      <c r="K22" s="35">
        <v>0</v>
      </c>
      <c r="L22" s="35">
        <f>L23</f>
        <v>0</v>
      </c>
      <c r="N22" s="21"/>
    </row>
    <row r="23" spans="1:15" s="147" customFormat="1" ht="15" customHeight="1">
      <c r="A23" s="48">
        <v>366</v>
      </c>
      <c r="B23" s="45" t="s">
        <v>155</v>
      </c>
      <c r="C23" s="35">
        <f>C24</f>
        <v>3750</v>
      </c>
      <c r="D23" s="101">
        <v>0</v>
      </c>
      <c r="E23" s="35">
        <v>0</v>
      </c>
      <c r="F23" s="35">
        <v>0</v>
      </c>
      <c r="G23" s="35">
        <v>0</v>
      </c>
      <c r="H23" s="35">
        <f>H24</f>
        <v>3750</v>
      </c>
      <c r="I23" s="101">
        <v>0</v>
      </c>
      <c r="J23" s="35">
        <v>0</v>
      </c>
      <c r="K23" s="35">
        <v>0</v>
      </c>
      <c r="L23" s="35">
        <v>0</v>
      </c>
      <c r="N23" s="21"/>
    </row>
    <row r="24" spans="1:15" s="147" customFormat="1" ht="12.75">
      <c r="A24" s="49">
        <v>3661</v>
      </c>
      <c r="B24" s="47" t="s">
        <v>156</v>
      </c>
      <c r="C24" s="34">
        <v>3750</v>
      </c>
      <c r="D24" s="100">
        <v>0</v>
      </c>
      <c r="E24" s="34">
        <v>0</v>
      </c>
      <c r="F24" s="34">
        <v>0</v>
      </c>
      <c r="G24" s="34">
        <v>0</v>
      </c>
      <c r="H24" s="34">
        <v>3750</v>
      </c>
      <c r="I24" s="100">
        <v>0</v>
      </c>
      <c r="J24" s="34">
        <v>0</v>
      </c>
      <c r="K24" s="34">
        <v>0</v>
      </c>
      <c r="L24" s="34">
        <v>0</v>
      </c>
      <c r="N24" s="21"/>
    </row>
    <row r="25" spans="1:15" s="77" customFormat="1" ht="7.5" customHeight="1">
      <c r="A25" s="49"/>
      <c r="B25" s="47"/>
      <c r="C25" s="34"/>
      <c r="D25" s="126"/>
      <c r="E25" s="34"/>
      <c r="F25" s="34"/>
      <c r="G25" s="34"/>
      <c r="H25" s="34"/>
      <c r="I25" s="34"/>
      <c r="J25" s="34"/>
      <c r="K25" s="34"/>
      <c r="L25" s="34"/>
      <c r="N25" s="21"/>
    </row>
    <row r="26" spans="1:15" ht="25.5" customHeight="1">
      <c r="A26" s="40" t="s">
        <v>60</v>
      </c>
      <c r="B26" s="135" t="s">
        <v>70</v>
      </c>
      <c r="C26" s="51">
        <f t="shared" ref="C26:L26" si="6">SUM(C27+C61)</f>
        <v>804389</v>
      </c>
      <c r="D26" s="51">
        <f t="shared" si="6"/>
        <v>747824</v>
      </c>
      <c r="E26" s="51">
        <f t="shared" si="6"/>
        <v>0</v>
      </c>
      <c r="F26" s="51">
        <f t="shared" si="6"/>
        <v>0</v>
      </c>
      <c r="G26" s="51">
        <f t="shared" si="6"/>
        <v>21325</v>
      </c>
      <c r="H26" s="51">
        <f t="shared" si="6"/>
        <v>31220</v>
      </c>
      <c r="I26" s="51">
        <f t="shared" si="6"/>
        <v>4020</v>
      </c>
      <c r="J26" s="51">
        <f t="shared" si="6"/>
        <v>0</v>
      </c>
      <c r="K26" s="51">
        <f t="shared" si="6"/>
        <v>0</v>
      </c>
      <c r="L26" s="51">
        <f t="shared" si="6"/>
        <v>0</v>
      </c>
      <c r="M26" s="3"/>
      <c r="N26" s="21"/>
      <c r="O26" s="3"/>
    </row>
    <row r="27" spans="1:15" ht="23.25" customHeight="1">
      <c r="A27" s="41" t="s">
        <v>57</v>
      </c>
      <c r="B27" s="52" t="s">
        <v>56</v>
      </c>
      <c r="C27" s="53">
        <f t="shared" ref="C27:L27" si="7">SUM(C30+C35+C42+C51+C57)</f>
        <v>752989</v>
      </c>
      <c r="D27" s="53">
        <f t="shared" si="7"/>
        <v>696424</v>
      </c>
      <c r="E27" s="53">
        <f t="shared" si="7"/>
        <v>0</v>
      </c>
      <c r="F27" s="53">
        <f t="shared" si="7"/>
        <v>0</v>
      </c>
      <c r="G27" s="53">
        <f t="shared" si="7"/>
        <v>21325</v>
      </c>
      <c r="H27" s="53">
        <f t="shared" si="7"/>
        <v>31220</v>
      </c>
      <c r="I27" s="53">
        <f>I28</f>
        <v>4020</v>
      </c>
      <c r="J27" s="53">
        <f t="shared" si="7"/>
        <v>0</v>
      </c>
      <c r="K27" s="53">
        <f t="shared" si="7"/>
        <v>0</v>
      </c>
      <c r="L27" s="53">
        <f t="shared" si="7"/>
        <v>0</v>
      </c>
      <c r="M27" s="20"/>
      <c r="N27" s="21"/>
      <c r="O27" s="3"/>
    </row>
    <row r="28" spans="1:15" ht="14.25" customHeight="1">
      <c r="A28" s="48">
        <v>3</v>
      </c>
      <c r="B28" s="66" t="s">
        <v>19</v>
      </c>
      <c r="C28" s="54">
        <f t="shared" ref="C28:L28" si="8">SUM(C29+C57)</f>
        <v>752989</v>
      </c>
      <c r="D28" s="54">
        <f t="shared" si="8"/>
        <v>696424</v>
      </c>
      <c r="E28" s="54">
        <f t="shared" si="8"/>
        <v>0</v>
      </c>
      <c r="F28" s="54">
        <f t="shared" si="8"/>
        <v>0</v>
      </c>
      <c r="G28" s="54">
        <f t="shared" si="8"/>
        <v>21325</v>
      </c>
      <c r="H28" s="54">
        <f t="shared" si="8"/>
        <v>31220</v>
      </c>
      <c r="I28" s="54">
        <f>I29</f>
        <v>4020</v>
      </c>
      <c r="J28" s="54">
        <f t="shared" si="8"/>
        <v>0</v>
      </c>
      <c r="K28" s="54">
        <f t="shared" si="8"/>
        <v>0</v>
      </c>
      <c r="L28" s="54">
        <f t="shared" si="8"/>
        <v>0</v>
      </c>
      <c r="M28" s="20"/>
      <c r="N28" s="21"/>
      <c r="O28" s="3"/>
    </row>
    <row r="29" spans="1:15" ht="12.75">
      <c r="A29" s="48">
        <v>32</v>
      </c>
      <c r="B29" s="45" t="s">
        <v>22</v>
      </c>
      <c r="C29" s="54">
        <f>SUM(C30+C35+C42+C51)</f>
        <v>748789</v>
      </c>
      <c r="D29" s="54">
        <f t="shared" ref="D29:L29" si="9">SUM(D30+D35+D42+D51)</f>
        <v>692224</v>
      </c>
      <c r="E29" s="54">
        <f t="shared" si="9"/>
        <v>0</v>
      </c>
      <c r="F29" s="54">
        <f t="shared" si="9"/>
        <v>0</v>
      </c>
      <c r="G29" s="54">
        <f t="shared" si="9"/>
        <v>21325</v>
      </c>
      <c r="H29" s="54">
        <f t="shared" si="9"/>
        <v>31220</v>
      </c>
      <c r="I29" s="54">
        <f>I35</f>
        <v>4020</v>
      </c>
      <c r="J29" s="54">
        <f t="shared" si="9"/>
        <v>0</v>
      </c>
      <c r="K29" s="54">
        <f t="shared" si="9"/>
        <v>0</v>
      </c>
      <c r="L29" s="54">
        <f t="shared" si="9"/>
        <v>0</v>
      </c>
      <c r="M29" s="20"/>
      <c r="N29" s="21"/>
      <c r="O29" s="3"/>
    </row>
    <row r="30" spans="1:15" ht="12.75">
      <c r="A30" s="48">
        <v>321</v>
      </c>
      <c r="B30" s="45" t="s">
        <v>93</v>
      </c>
      <c r="C30" s="54">
        <f>SUM(C31:C34)</f>
        <v>394310</v>
      </c>
      <c r="D30" s="54">
        <f t="shared" ref="D30:L30" si="10">SUM(D31:D34)</f>
        <v>379500</v>
      </c>
      <c r="E30" s="54">
        <f t="shared" si="10"/>
        <v>0</v>
      </c>
      <c r="F30" s="54">
        <f t="shared" si="10"/>
        <v>0</v>
      </c>
      <c r="G30" s="54">
        <f t="shared" si="10"/>
        <v>12445</v>
      </c>
      <c r="H30" s="54">
        <f t="shared" si="10"/>
        <v>2365</v>
      </c>
      <c r="I30" s="54">
        <f t="shared" si="10"/>
        <v>0</v>
      </c>
      <c r="J30" s="54">
        <f t="shared" si="10"/>
        <v>0</v>
      </c>
      <c r="K30" s="54">
        <f t="shared" si="10"/>
        <v>0</v>
      </c>
      <c r="L30" s="54">
        <f t="shared" si="10"/>
        <v>0</v>
      </c>
      <c r="M30" s="20"/>
      <c r="N30" s="21"/>
      <c r="O30" s="3"/>
    </row>
    <row r="31" spans="1:15" ht="12.75">
      <c r="A31" s="49">
        <v>3211</v>
      </c>
      <c r="B31" s="47" t="s">
        <v>35</v>
      </c>
      <c r="C31" s="55">
        <v>48283</v>
      </c>
      <c r="D31" s="55">
        <v>35838</v>
      </c>
      <c r="E31" s="34">
        <v>0</v>
      </c>
      <c r="F31" s="34">
        <v>0</v>
      </c>
      <c r="G31" s="34">
        <v>12445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20"/>
      <c r="N31" s="21"/>
      <c r="O31" s="3"/>
    </row>
    <row r="32" spans="1:15" s="4" customFormat="1" ht="12.75">
      <c r="A32" s="49">
        <v>3212</v>
      </c>
      <c r="B32" s="47" t="s">
        <v>94</v>
      </c>
      <c r="C32" s="55">
        <v>342022</v>
      </c>
      <c r="D32" s="55">
        <v>342022</v>
      </c>
      <c r="E32" s="129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20"/>
      <c r="N32" s="21"/>
    </row>
    <row r="33" spans="1:15" ht="12.75">
      <c r="A33" s="49">
        <v>3213</v>
      </c>
      <c r="B33" s="47" t="s">
        <v>36</v>
      </c>
      <c r="C33" s="55">
        <v>3537</v>
      </c>
      <c r="D33" s="55">
        <v>1172</v>
      </c>
      <c r="E33" s="34">
        <v>0</v>
      </c>
      <c r="F33" s="34">
        <v>0</v>
      </c>
      <c r="G33" s="34">
        <v>0</v>
      </c>
      <c r="H33" s="34">
        <v>2365</v>
      </c>
      <c r="I33" s="34">
        <v>0</v>
      </c>
      <c r="J33" s="34">
        <v>0</v>
      </c>
      <c r="K33" s="34">
        <v>0</v>
      </c>
      <c r="L33" s="34">
        <v>0</v>
      </c>
      <c r="M33" s="20"/>
      <c r="N33" s="21"/>
      <c r="O33" s="3"/>
    </row>
    <row r="34" spans="1:15" ht="12.75">
      <c r="A34" s="49">
        <v>3214</v>
      </c>
      <c r="B34" s="47" t="s">
        <v>37</v>
      </c>
      <c r="C34" s="55">
        <v>468</v>
      </c>
      <c r="D34" s="55">
        <v>468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20"/>
      <c r="N34" s="21"/>
      <c r="O34" s="3"/>
    </row>
    <row r="35" spans="1:15" ht="12.75">
      <c r="A35" s="48">
        <v>322</v>
      </c>
      <c r="B35" s="45" t="s">
        <v>23</v>
      </c>
      <c r="C35" s="54">
        <f>SUM(C36:C41)</f>
        <v>229769</v>
      </c>
      <c r="D35" s="54">
        <f t="shared" ref="D35:L35" si="11">SUM(D36:D41)</f>
        <v>220274</v>
      </c>
      <c r="E35" s="54">
        <f t="shared" si="11"/>
        <v>0</v>
      </c>
      <c r="F35" s="54">
        <f t="shared" si="11"/>
        <v>0</v>
      </c>
      <c r="G35" s="54">
        <f t="shared" si="11"/>
        <v>0</v>
      </c>
      <c r="H35" s="54">
        <f t="shared" si="11"/>
        <v>5475</v>
      </c>
      <c r="I35" s="54">
        <f t="shared" si="11"/>
        <v>4020</v>
      </c>
      <c r="J35" s="54">
        <f t="shared" si="11"/>
        <v>0</v>
      </c>
      <c r="K35" s="54">
        <f t="shared" si="11"/>
        <v>0</v>
      </c>
      <c r="L35" s="54">
        <f t="shared" si="11"/>
        <v>0</v>
      </c>
      <c r="M35" s="20"/>
      <c r="N35" s="21"/>
      <c r="O35" s="3"/>
    </row>
    <row r="36" spans="1:15" ht="12.75">
      <c r="A36" s="49">
        <v>3221</v>
      </c>
      <c r="B36" s="47" t="s">
        <v>38</v>
      </c>
      <c r="C36" s="55">
        <v>78380</v>
      </c>
      <c r="D36" s="55">
        <v>68885</v>
      </c>
      <c r="E36" s="34">
        <v>0</v>
      </c>
      <c r="F36" s="34">
        <v>0</v>
      </c>
      <c r="G36" s="34">
        <v>0</v>
      </c>
      <c r="H36" s="34">
        <v>5475</v>
      </c>
      <c r="I36" s="34">
        <v>4020</v>
      </c>
      <c r="J36" s="34">
        <v>0</v>
      </c>
      <c r="K36" s="34">
        <v>0</v>
      </c>
      <c r="L36" s="34">
        <v>0</v>
      </c>
      <c r="M36" s="20"/>
      <c r="N36" s="21"/>
      <c r="O36" s="3"/>
    </row>
    <row r="37" spans="1:15" ht="12.75">
      <c r="A37" s="49">
        <v>3222</v>
      </c>
      <c r="B37" s="47" t="s">
        <v>79</v>
      </c>
      <c r="C37" s="55">
        <v>500</v>
      </c>
      <c r="D37" s="55">
        <v>500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20"/>
      <c r="N37" s="21"/>
      <c r="O37" s="3"/>
    </row>
    <row r="38" spans="1:15" s="131" customFormat="1" ht="12.75">
      <c r="A38" s="49">
        <v>3223</v>
      </c>
      <c r="B38" s="47" t="s">
        <v>139</v>
      </c>
      <c r="C38" s="55">
        <v>31022</v>
      </c>
      <c r="D38" s="55">
        <v>31022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20"/>
      <c r="N38" s="21"/>
    </row>
    <row r="39" spans="1:15" s="4" customFormat="1" ht="12.75">
      <c r="A39" s="49">
        <v>3223</v>
      </c>
      <c r="B39" s="47" t="s">
        <v>39</v>
      </c>
      <c r="C39" s="55">
        <v>111432</v>
      </c>
      <c r="D39" s="55">
        <v>111432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20"/>
      <c r="N39" s="21"/>
    </row>
    <row r="40" spans="1:15" ht="12.75" customHeight="1">
      <c r="A40" s="49">
        <v>3225</v>
      </c>
      <c r="B40" s="47" t="s">
        <v>40</v>
      </c>
      <c r="C40" s="55">
        <v>6465</v>
      </c>
      <c r="D40" s="55">
        <v>6465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20"/>
      <c r="N40" s="21"/>
      <c r="O40" s="3"/>
    </row>
    <row r="41" spans="1:15" s="4" customFormat="1" ht="12.75">
      <c r="A41" s="49">
        <v>3227</v>
      </c>
      <c r="B41" s="47" t="s">
        <v>41</v>
      </c>
      <c r="C41" s="55">
        <v>1970</v>
      </c>
      <c r="D41" s="55">
        <v>1970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20"/>
      <c r="N41" s="21"/>
    </row>
    <row r="42" spans="1:15" s="4" customFormat="1" ht="12.75" customHeight="1">
      <c r="A42" s="48">
        <v>323</v>
      </c>
      <c r="B42" s="45" t="s">
        <v>24</v>
      </c>
      <c r="C42" s="54">
        <f>SUM(C43:C50)</f>
        <v>98680</v>
      </c>
      <c r="D42" s="54">
        <f>SUM(D43:D50)</f>
        <v>75300</v>
      </c>
      <c r="E42" s="54">
        <f t="shared" ref="E42:L42" si="12">SUM(E43:E50)</f>
        <v>0</v>
      </c>
      <c r="F42" s="54">
        <f t="shared" si="12"/>
        <v>0</v>
      </c>
      <c r="G42" s="54">
        <f t="shared" si="12"/>
        <v>0</v>
      </c>
      <c r="H42" s="54">
        <f t="shared" si="12"/>
        <v>23380</v>
      </c>
      <c r="I42" s="54">
        <f t="shared" si="12"/>
        <v>0</v>
      </c>
      <c r="J42" s="54">
        <f t="shared" si="12"/>
        <v>0</v>
      </c>
      <c r="K42" s="54">
        <f t="shared" si="12"/>
        <v>0</v>
      </c>
      <c r="L42" s="54">
        <f t="shared" si="12"/>
        <v>0</v>
      </c>
      <c r="M42" s="20"/>
      <c r="N42" s="21"/>
    </row>
    <row r="43" spans="1:15" ht="12.75">
      <c r="A43" s="49">
        <v>3231</v>
      </c>
      <c r="B43" s="47" t="s">
        <v>69</v>
      </c>
      <c r="C43" s="55">
        <v>11931</v>
      </c>
      <c r="D43" s="55">
        <v>11931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20"/>
      <c r="N43" s="21"/>
      <c r="O43" s="3"/>
    </row>
    <row r="44" spans="1:15" ht="12.75">
      <c r="A44" s="49">
        <v>3233</v>
      </c>
      <c r="B44" s="47" t="s">
        <v>77</v>
      </c>
      <c r="C44" s="55">
        <v>5751</v>
      </c>
      <c r="D44" s="55">
        <v>5751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20"/>
      <c r="N44" s="21"/>
      <c r="O44" s="3"/>
    </row>
    <row r="45" spans="1:15" ht="12.75" customHeight="1">
      <c r="A45" s="49">
        <v>3234</v>
      </c>
      <c r="B45" s="47" t="s">
        <v>43</v>
      </c>
      <c r="C45" s="55">
        <v>17642</v>
      </c>
      <c r="D45" s="55">
        <v>17642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20"/>
      <c r="N45" s="21"/>
      <c r="O45" s="3"/>
    </row>
    <row r="46" spans="1:15" s="4" customFormat="1" ht="12.75" customHeight="1">
      <c r="A46" s="49">
        <v>3235</v>
      </c>
      <c r="B46" s="47" t="s">
        <v>78</v>
      </c>
      <c r="C46" s="55">
        <v>11770</v>
      </c>
      <c r="D46" s="55">
        <v>7800</v>
      </c>
      <c r="E46" s="34">
        <v>0</v>
      </c>
      <c r="F46" s="34">
        <v>0</v>
      </c>
      <c r="G46" s="34">
        <v>0</v>
      </c>
      <c r="H46" s="34">
        <v>3970</v>
      </c>
      <c r="I46" s="34">
        <v>0</v>
      </c>
      <c r="J46" s="34">
        <v>0</v>
      </c>
      <c r="K46" s="34">
        <v>0</v>
      </c>
      <c r="L46" s="34">
        <v>0</v>
      </c>
      <c r="M46" s="20"/>
      <c r="N46" s="21"/>
    </row>
    <row r="47" spans="1:15" s="4" customFormat="1" ht="13.5" customHeight="1">
      <c r="A47" s="49">
        <v>3236</v>
      </c>
      <c r="B47" s="47" t="s">
        <v>149</v>
      </c>
      <c r="C47" s="55">
        <v>12500</v>
      </c>
      <c r="D47" s="55">
        <v>12500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20"/>
      <c r="N47" s="21"/>
    </row>
    <row r="48" spans="1:15" s="4" customFormat="1" ht="12.75">
      <c r="A48" s="57">
        <v>3237</v>
      </c>
      <c r="B48" s="58" t="s">
        <v>97</v>
      </c>
      <c r="C48" s="55">
        <v>19410</v>
      </c>
      <c r="D48" s="55">
        <v>0</v>
      </c>
      <c r="E48" s="34">
        <v>0</v>
      </c>
      <c r="F48" s="34">
        <v>0</v>
      </c>
      <c r="G48" s="34">
        <v>0</v>
      </c>
      <c r="H48" s="34">
        <v>19410</v>
      </c>
      <c r="I48" s="34">
        <v>0</v>
      </c>
      <c r="J48" s="34">
        <v>0</v>
      </c>
      <c r="K48" s="34">
        <v>0</v>
      </c>
      <c r="L48" s="34">
        <v>0</v>
      </c>
      <c r="M48" s="20"/>
      <c r="N48" s="21"/>
    </row>
    <row r="49" spans="1:15" s="4" customFormat="1" ht="12.75" customHeight="1">
      <c r="A49" s="49">
        <v>3238</v>
      </c>
      <c r="B49" s="47" t="s">
        <v>44</v>
      </c>
      <c r="C49" s="55">
        <v>12713</v>
      </c>
      <c r="D49" s="55">
        <v>12713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20"/>
      <c r="N49" s="21"/>
    </row>
    <row r="50" spans="1:15" ht="12.75">
      <c r="A50" s="49">
        <v>3239</v>
      </c>
      <c r="B50" s="47" t="s">
        <v>45</v>
      </c>
      <c r="C50" s="55">
        <v>6963</v>
      </c>
      <c r="D50" s="55">
        <v>6963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20"/>
      <c r="N50" s="21"/>
      <c r="O50" s="3"/>
    </row>
    <row r="51" spans="1:15" ht="12.75">
      <c r="A51" s="48">
        <v>329</v>
      </c>
      <c r="B51" s="45" t="s">
        <v>25</v>
      </c>
      <c r="C51" s="54">
        <f t="shared" ref="C51:L51" si="13">SUM(C52:C56)</f>
        <v>26030</v>
      </c>
      <c r="D51" s="54">
        <f t="shared" si="13"/>
        <v>17150</v>
      </c>
      <c r="E51" s="54">
        <f t="shared" si="13"/>
        <v>0</v>
      </c>
      <c r="F51" s="54">
        <f t="shared" si="13"/>
        <v>0</v>
      </c>
      <c r="G51" s="54">
        <f t="shared" si="13"/>
        <v>8880</v>
      </c>
      <c r="H51" s="54">
        <f t="shared" si="13"/>
        <v>0</v>
      </c>
      <c r="I51" s="54">
        <f t="shared" si="13"/>
        <v>0</v>
      </c>
      <c r="J51" s="54">
        <f t="shared" si="13"/>
        <v>0</v>
      </c>
      <c r="K51" s="54">
        <f t="shared" si="13"/>
        <v>0</v>
      </c>
      <c r="L51" s="54">
        <f t="shared" si="13"/>
        <v>0</v>
      </c>
      <c r="M51" s="20"/>
      <c r="N51" s="21"/>
      <c r="O51" s="3"/>
    </row>
    <row r="52" spans="1:15" ht="12.75">
      <c r="A52" s="49">
        <v>3293</v>
      </c>
      <c r="B52" s="47" t="s">
        <v>46</v>
      </c>
      <c r="C52" s="55">
        <v>3800</v>
      </c>
      <c r="D52" s="55">
        <v>3800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20"/>
      <c r="N52" s="21"/>
      <c r="O52" s="3"/>
    </row>
    <row r="53" spans="1:15" s="4" customFormat="1" ht="12.75">
      <c r="A53" s="49">
        <v>3292</v>
      </c>
      <c r="B53" s="47" t="s">
        <v>150</v>
      </c>
      <c r="C53" s="55">
        <v>17880</v>
      </c>
      <c r="D53" s="55">
        <v>9000</v>
      </c>
      <c r="E53" s="34">
        <v>0</v>
      </c>
      <c r="F53" s="34">
        <v>0</v>
      </c>
      <c r="G53" s="34">
        <v>8880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20"/>
      <c r="N53" s="21"/>
    </row>
    <row r="54" spans="1:15" s="4" customFormat="1" ht="12.75">
      <c r="A54" s="49">
        <v>3294</v>
      </c>
      <c r="B54" s="47" t="s">
        <v>47</v>
      </c>
      <c r="C54" s="55">
        <v>350</v>
      </c>
      <c r="D54" s="55">
        <v>350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20"/>
      <c r="N54" s="21"/>
    </row>
    <row r="55" spans="1:15" s="4" customFormat="1" ht="12.75">
      <c r="A55" s="49">
        <v>3295</v>
      </c>
      <c r="B55" s="47" t="s">
        <v>71</v>
      </c>
      <c r="C55" s="55">
        <v>2000</v>
      </c>
      <c r="D55" s="55">
        <v>2000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20"/>
      <c r="N55" s="21"/>
    </row>
    <row r="56" spans="1:15" s="4" customFormat="1" ht="12.75">
      <c r="A56" s="49">
        <v>3299</v>
      </c>
      <c r="B56" s="47" t="s">
        <v>25</v>
      </c>
      <c r="C56" s="55">
        <v>2000</v>
      </c>
      <c r="D56" s="55">
        <v>2000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20"/>
      <c r="N56" s="21"/>
    </row>
    <row r="57" spans="1:15" ht="12.75">
      <c r="A57" s="48">
        <v>34</v>
      </c>
      <c r="B57" s="45" t="s">
        <v>48</v>
      </c>
      <c r="C57" s="54">
        <v>4200</v>
      </c>
      <c r="D57" s="54">
        <v>4200</v>
      </c>
      <c r="E57" s="35">
        <f t="shared" ref="E57:L58" si="14">E58</f>
        <v>0</v>
      </c>
      <c r="F57" s="35">
        <f t="shared" si="14"/>
        <v>0</v>
      </c>
      <c r="G57" s="35">
        <f t="shared" si="14"/>
        <v>0</v>
      </c>
      <c r="H57" s="35">
        <f t="shared" si="14"/>
        <v>0</v>
      </c>
      <c r="I57" s="35">
        <f t="shared" si="14"/>
        <v>0</v>
      </c>
      <c r="J57" s="35">
        <v>0</v>
      </c>
      <c r="K57" s="35">
        <f t="shared" si="14"/>
        <v>0</v>
      </c>
      <c r="L57" s="35">
        <f t="shared" si="14"/>
        <v>0</v>
      </c>
      <c r="M57" s="20"/>
      <c r="N57" s="21"/>
      <c r="O57" s="3"/>
    </row>
    <row r="58" spans="1:15" s="4" customFormat="1" ht="12.75">
      <c r="A58" s="48">
        <v>343</v>
      </c>
      <c r="B58" s="56" t="s">
        <v>26</v>
      </c>
      <c r="C58" s="54">
        <v>4200</v>
      </c>
      <c r="D58" s="54">
        <v>4200</v>
      </c>
      <c r="E58" s="35">
        <f t="shared" si="14"/>
        <v>0</v>
      </c>
      <c r="F58" s="35">
        <f t="shared" si="14"/>
        <v>0</v>
      </c>
      <c r="G58" s="35">
        <f t="shared" si="14"/>
        <v>0</v>
      </c>
      <c r="H58" s="35">
        <f t="shared" si="14"/>
        <v>0</v>
      </c>
      <c r="I58" s="35">
        <f t="shared" si="14"/>
        <v>0</v>
      </c>
      <c r="J58" s="35">
        <v>0</v>
      </c>
      <c r="K58" s="35">
        <f t="shared" si="14"/>
        <v>0</v>
      </c>
      <c r="L58" s="35">
        <f t="shared" si="14"/>
        <v>0</v>
      </c>
      <c r="M58" s="20"/>
      <c r="N58" s="21"/>
    </row>
    <row r="59" spans="1:15" ht="12.75">
      <c r="A59" s="57">
        <v>3431</v>
      </c>
      <c r="B59" s="58" t="s">
        <v>49</v>
      </c>
      <c r="C59" s="55">
        <v>4200</v>
      </c>
      <c r="D59" s="55">
        <v>4200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20"/>
      <c r="N59" s="21"/>
      <c r="O59" s="3"/>
    </row>
    <row r="60" spans="1:15" ht="6" customHeight="1">
      <c r="A60" s="57"/>
      <c r="B60" s="58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20"/>
      <c r="N60" s="21"/>
      <c r="O60" s="3"/>
    </row>
    <row r="61" spans="1:15" ht="24">
      <c r="A61" s="41" t="s">
        <v>95</v>
      </c>
      <c r="B61" s="136" t="s">
        <v>96</v>
      </c>
      <c r="C61" s="53">
        <f t="shared" ref="C61:D62" si="15">C62</f>
        <v>51400</v>
      </c>
      <c r="D61" s="53">
        <f t="shared" si="15"/>
        <v>51400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20"/>
      <c r="N61" s="21"/>
      <c r="O61" s="3"/>
    </row>
    <row r="62" spans="1:15" ht="12.75">
      <c r="A62" s="60">
        <v>3</v>
      </c>
      <c r="B62" s="61" t="s">
        <v>19</v>
      </c>
      <c r="C62" s="54">
        <f t="shared" si="15"/>
        <v>51400</v>
      </c>
      <c r="D62" s="54">
        <f t="shared" si="15"/>
        <v>51400</v>
      </c>
      <c r="E62" s="35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20"/>
      <c r="N62" s="21"/>
      <c r="O62" s="3"/>
    </row>
    <row r="63" spans="1:15" ht="12.75">
      <c r="A63" s="60">
        <v>32</v>
      </c>
      <c r="B63" s="45" t="s">
        <v>22</v>
      </c>
      <c r="C63" s="54">
        <f>C64+C66</f>
        <v>51400</v>
      </c>
      <c r="D63" s="54">
        <f>D64+D66</f>
        <v>51400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20"/>
      <c r="N63" s="21"/>
      <c r="O63" s="3"/>
    </row>
    <row r="64" spans="1:15" ht="12.75">
      <c r="A64" s="48">
        <v>322</v>
      </c>
      <c r="B64" s="45" t="s">
        <v>23</v>
      </c>
      <c r="C64" s="54">
        <f>C65</f>
        <v>29400</v>
      </c>
      <c r="D64" s="54">
        <v>29400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20"/>
      <c r="N64" s="21"/>
      <c r="O64" s="3"/>
    </row>
    <row r="65" spans="1:15" ht="12.75">
      <c r="A65" s="49">
        <v>3224</v>
      </c>
      <c r="B65" s="47" t="s">
        <v>117</v>
      </c>
      <c r="C65" s="55">
        <v>29400</v>
      </c>
      <c r="D65" s="55">
        <v>29400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20"/>
      <c r="N65" s="21"/>
      <c r="O65" s="3"/>
    </row>
    <row r="66" spans="1:15" ht="12.75">
      <c r="A66" s="48">
        <v>323</v>
      </c>
      <c r="B66" s="45" t="s">
        <v>24</v>
      </c>
      <c r="C66" s="54">
        <f>SUM(C67+C68)</f>
        <v>22000</v>
      </c>
      <c r="D66" s="54">
        <v>22000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20"/>
      <c r="N66" s="21"/>
      <c r="O66" s="3"/>
    </row>
    <row r="67" spans="1:15" ht="12.75">
      <c r="A67" s="49">
        <v>3232</v>
      </c>
      <c r="B67" s="47" t="s">
        <v>42</v>
      </c>
      <c r="C67" s="55">
        <v>20000</v>
      </c>
      <c r="D67" s="55">
        <v>20000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20"/>
      <c r="N67" s="21"/>
      <c r="O67" s="3"/>
    </row>
    <row r="68" spans="1:15" ht="12.75">
      <c r="A68" s="57">
        <v>3237</v>
      </c>
      <c r="B68" s="58" t="s">
        <v>97</v>
      </c>
      <c r="C68" s="55">
        <v>2000</v>
      </c>
      <c r="D68" s="55">
        <v>2000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20"/>
      <c r="N68" s="21"/>
      <c r="O68" s="3"/>
    </row>
    <row r="69" spans="1:15" ht="7.5" customHeight="1">
      <c r="A69" s="57"/>
      <c r="B69" s="58"/>
      <c r="C69" s="55"/>
      <c r="D69" s="150"/>
      <c r="E69" s="55"/>
      <c r="F69" s="55"/>
      <c r="G69" s="55"/>
      <c r="H69" s="55"/>
      <c r="I69" s="55"/>
      <c r="J69" s="55"/>
      <c r="K69" s="55"/>
      <c r="L69" s="55"/>
      <c r="M69" s="20"/>
      <c r="N69" s="21"/>
      <c r="O69" s="3"/>
    </row>
    <row r="70" spans="1:15" ht="15.75" customHeight="1">
      <c r="A70" s="50" t="s">
        <v>61</v>
      </c>
      <c r="B70" s="40" t="s">
        <v>62</v>
      </c>
      <c r="C70" s="51">
        <f t="shared" ref="C70:L70" si="16">SUM(C71+C77+C83+C88+C96)</f>
        <v>310732</v>
      </c>
      <c r="D70" s="51">
        <f t="shared" si="16"/>
        <v>77042</v>
      </c>
      <c r="E70" s="51">
        <f t="shared" si="16"/>
        <v>0</v>
      </c>
      <c r="F70" s="51">
        <f t="shared" si="16"/>
        <v>0</v>
      </c>
      <c r="G70" s="51">
        <f t="shared" si="16"/>
        <v>17770</v>
      </c>
      <c r="H70" s="51">
        <f t="shared" si="16"/>
        <v>0</v>
      </c>
      <c r="I70" s="51">
        <f t="shared" si="16"/>
        <v>207920</v>
      </c>
      <c r="J70" s="51">
        <f t="shared" si="16"/>
        <v>8000</v>
      </c>
      <c r="K70" s="51">
        <f t="shared" si="16"/>
        <v>0</v>
      </c>
      <c r="L70" s="51">
        <f t="shared" si="16"/>
        <v>0</v>
      </c>
      <c r="M70" s="20"/>
      <c r="N70" s="21"/>
      <c r="O70" s="3"/>
    </row>
    <row r="71" spans="1:15" ht="23.25" customHeight="1">
      <c r="A71" s="59" t="s">
        <v>63</v>
      </c>
      <c r="B71" s="133" t="s">
        <v>68</v>
      </c>
      <c r="C71" s="53">
        <f>SUM(C75)</f>
        <v>12680</v>
      </c>
      <c r="D71" s="53">
        <f>SUM(D75)</f>
        <v>2680</v>
      </c>
      <c r="E71" s="53">
        <f>SUM(E75)</f>
        <v>0</v>
      </c>
      <c r="F71" s="53">
        <v>0</v>
      </c>
      <c r="G71" s="53">
        <v>0</v>
      </c>
      <c r="H71" s="53">
        <v>0</v>
      </c>
      <c r="I71" s="53">
        <v>5000</v>
      </c>
      <c r="J71" s="53">
        <v>5000</v>
      </c>
      <c r="K71" s="53">
        <v>0</v>
      </c>
      <c r="L71" s="53">
        <v>0</v>
      </c>
      <c r="M71" s="20"/>
      <c r="N71" s="21"/>
      <c r="O71" s="3"/>
    </row>
    <row r="72" spans="1:15" ht="12.75">
      <c r="A72" s="60">
        <v>3</v>
      </c>
      <c r="B72" s="61" t="s">
        <v>19</v>
      </c>
      <c r="C72" s="35">
        <v>12680</v>
      </c>
      <c r="D72" s="44">
        <v>2680</v>
      </c>
      <c r="E72" s="44">
        <v>0</v>
      </c>
      <c r="F72" s="35">
        <v>0</v>
      </c>
      <c r="G72" s="44">
        <f t="shared" ref="G72:L72" si="17">G73</f>
        <v>0</v>
      </c>
      <c r="H72" s="44">
        <v>0</v>
      </c>
      <c r="I72" s="44">
        <f t="shared" si="17"/>
        <v>5000</v>
      </c>
      <c r="J72" s="35">
        <v>5000</v>
      </c>
      <c r="K72" s="44">
        <f t="shared" si="17"/>
        <v>0</v>
      </c>
      <c r="L72" s="44">
        <f t="shared" si="17"/>
        <v>0</v>
      </c>
      <c r="M72" s="20"/>
      <c r="N72" s="21"/>
      <c r="O72" s="3"/>
    </row>
    <row r="73" spans="1:15" s="77" customFormat="1" ht="12.75">
      <c r="A73" s="60">
        <v>32</v>
      </c>
      <c r="B73" s="45" t="s">
        <v>22</v>
      </c>
      <c r="C73" s="35">
        <v>12680</v>
      </c>
      <c r="D73" s="44">
        <v>2680</v>
      </c>
      <c r="E73" s="35">
        <v>0</v>
      </c>
      <c r="F73" s="35">
        <v>0</v>
      </c>
      <c r="G73" s="44">
        <v>0</v>
      </c>
      <c r="H73" s="44">
        <v>0</v>
      </c>
      <c r="I73" s="35">
        <v>5000</v>
      </c>
      <c r="J73" s="35">
        <v>5000</v>
      </c>
      <c r="K73" s="44">
        <v>0</v>
      </c>
      <c r="L73" s="44">
        <v>0</v>
      </c>
      <c r="M73" s="20"/>
      <c r="N73" s="21"/>
    </row>
    <row r="74" spans="1:15" ht="12.75">
      <c r="A74" s="60">
        <v>329</v>
      </c>
      <c r="B74" s="45" t="s">
        <v>25</v>
      </c>
      <c r="C74" s="35">
        <v>12680</v>
      </c>
      <c r="D74" s="44">
        <v>2680</v>
      </c>
      <c r="E74" s="35">
        <v>0</v>
      </c>
      <c r="F74" s="35">
        <v>0</v>
      </c>
      <c r="G74" s="35">
        <v>0</v>
      </c>
      <c r="H74" s="35">
        <v>0</v>
      </c>
      <c r="I74" s="35">
        <v>5000</v>
      </c>
      <c r="J74" s="35">
        <v>5000</v>
      </c>
      <c r="K74" s="35">
        <v>0</v>
      </c>
      <c r="L74" s="35">
        <v>0</v>
      </c>
      <c r="M74" s="20"/>
      <c r="N74" s="21"/>
      <c r="O74" s="3"/>
    </row>
    <row r="75" spans="1:15" s="77" customFormat="1" ht="12.75">
      <c r="A75" s="62">
        <v>3299</v>
      </c>
      <c r="B75" s="47" t="s">
        <v>25</v>
      </c>
      <c r="C75" s="34">
        <v>12680</v>
      </c>
      <c r="D75" s="65">
        <v>2680</v>
      </c>
      <c r="E75" s="34">
        <v>0</v>
      </c>
      <c r="F75" s="34">
        <v>0</v>
      </c>
      <c r="G75" s="34">
        <v>0</v>
      </c>
      <c r="H75" s="34">
        <v>0</v>
      </c>
      <c r="I75" s="34">
        <v>5000</v>
      </c>
      <c r="J75" s="34">
        <v>5000</v>
      </c>
      <c r="K75" s="34">
        <v>0</v>
      </c>
      <c r="L75" s="34">
        <v>0</v>
      </c>
      <c r="M75" s="20"/>
      <c r="N75" s="21"/>
    </row>
    <row r="76" spans="1:15" s="77" customFormat="1" ht="8.25" customHeight="1">
      <c r="A76" s="127"/>
      <c r="B76" s="128"/>
      <c r="C76" s="34"/>
      <c r="D76" s="151"/>
      <c r="E76" s="34"/>
      <c r="F76" s="34"/>
      <c r="G76" s="34"/>
      <c r="H76" s="34"/>
      <c r="I76" s="34"/>
      <c r="J76" s="34"/>
      <c r="K76" s="34"/>
      <c r="L76" s="34"/>
      <c r="M76" s="20"/>
      <c r="N76" s="21"/>
    </row>
    <row r="77" spans="1:15" s="77" customFormat="1" ht="24.75" customHeight="1">
      <c r="A77" s="63" t="s">
        <v>118</v>
      </c>
      <c r="B77" s="52" t="s">
        <v>119</v>
      </c>
      <c r="C77" s="53">
        <f>C78</f>
        <v>193610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f>I78</f>
        <v>193610</v>
      </c>
      <c r="J77" s="53">
        <v>0</v>
      </c>
      <c r="K77" s="53">
        <v>0</v>
      </c>
      <c r="L77" s="53">
        <v>0</v>
      </c>
      <c r="M77" s="20"/>
      <c r="N77" s="21"/>
    </row>
    <row r="78" spans="1:15" s="77" customFormat="1" ht="12.75">
      <c r="A78" s="95">
        <v>3</v>
      </c>
      <c r="B78" s="96" t="s">
        <v>19</v>
      </c>
      <c r="C78" s="35">
        <v>193610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35">
        <f>I79</f>
        <v>193610</v>
      </c>
      <c r="J78" s="54">
        <v>0</v>
      </c>
      <c r="K78" s="54">
        <v>0</v>
      </c>
      <c r="L78" s="54">
        <v>0</v>
      </c>
      <c r="M78" s="20"/>
      <c r="N78" s="21"/>
    </row>
    <row r="79" spans="1:15" s="77" customFormat="1" ht="12.75">
      <c r="A79" s="95">
        <v>37</v>
      </c>
      <c r="B79" s="97" t="s">
        <v>107</v>
      </c>
      <c r="C79" s="35">
        <v>193610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f>I80</f>
        <v>193610</v>
      </c>
      <c r="J79" s="35">
        <v>0</v>
      </c>
      <c r="K79" s="35">
        <v>0</v>
      </c>
      <c r="L79" s="35">
        <v>0</v>
      </c>
      <c r="M79" s="20"/>
      <c r="N79" s="21"/>
    </row>
    <row r="80" spans="1:15" ht="12.75">
      <c r="A80" s="95">
        <v>372</v>
      </c>
      <c r="B80" s="35" t="s">
        <v>108</v>
      </c>
      <c r="C80" s="35">
        <v>193610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f>I81</f>
        <v>193610</v>
      </c>
      <c r="J80" s="35">
        <v>0</v>
      </c>
      <c r="K80" s="35">
        <v>0</v>
      </c>
      <c r="L80" s="35">
        <v>0</v>
      </c>
      <c r="M80" s="20"/>
      <c r="N80" s="21"/>
      <c r="O80" s="3"/>
    </row>
    <row r="81" spans="1:16" ht="13.5" customHeight="1">
      <c r="A81" s="62">
        <v>3722</v>
      </c>
      <c r="B81" s="137" t="s">
        <v>120</v>
      </c>
      <c r="C81" s="34">
        <v>193610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193610</v>
      </c>
      <c r="J81" s="34">
        <v>0</v>
      </c>
      <c r="K81" s="34">
        <v>0</v>
      </c>
      <c r="L81" s="34">
        <v>0</v>
      </c>
      <c r="M81" s="20"/>
      <c r="N81" s="21"/>
      <c r="O81" s="3"/>
    </row>
    <row r="82" spans="1:16" ht="7.5" customHeight="1">
      <c r="A82" s="60"/>
      <c r="B82" s="138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20"/>
      <c r="N82" s="21"/>
      <c r="O82" s="4"/>
    </row>
    <row r="83" spans="1:16" s="4" customFormat="1" ht="23.25" customHeight="1">
      <c r="A83" s="63" t="s">
        <v>67</v>
      </c>
      <c r="B83" s="52" t="s">
        <v>90</v>
      </c>
      <c r="C83" s="53">
        <f>C84</f>
        <v>3000</v>
      </c>
      <c r="D83" s="53">
        <v>0</v>
      </c>
      <c r="E83" s="53">
        <f t="shared" ref="E83:L84" si="18">E84</f>
        <v>0</v>
      </c>
      <c r="F83" s="53">
        <f t="shared" si="18"/>
        <v>0</v>
      </c>
      <c r="G83" s="53">
        <f t="shared" si="18"/>
        <v>0</v>
      </c>
      <c r="H83" s="53">
        <f t="shared" si="18"/>
        <v>0</v>
      </c>
      <c r="I83" s="53">
        <f t="shared" si="18"/>
        <v>0</v>
      </c>
      <c r="J83" s="53">
        <f t="shared" si="18"/>
        <v>3000</v>
      </c>
      <c r="K83" s="53">
        <f t="shared" si="18"/>
        <v>0</v>
      </c>
      <c r="L83" s="53">
        <f t="shared" si="18"/>
        <v>0</v>
      </c>
      <c r="M83" s="20"/>
      <c r="N83" s="21"/>
    </row>
    <row r="84" spans="1:16" ht="14.25" customHeight="1">
      <c r="A84" s="60">
        <v>3</v>
      </c>
      <c r="B84" s="61" t="s">
        <v>19</v>
      </c>
      <c r="C84" s="44">
        <f t="shared" ref="C84" si="19">C85</f>
        <v>3000</v>
      </c>
      <c r="D84" s="44">
        <v>0</v>
      </c>
      <c r="E84" s="44">
        <f t="shared" si="18"/>
        <v>0</v>
      </c>
      <c r="F84" s="44">
        <f t="shared" si="18"/>
        <v>0</v>
      </c>
      <c r="G84" s="44">
        <f t="shared" si="18"/>
        <v>0</v>
      </c>
      <c r="H84" s="44">
        <f t="shared" si="18"/>
        <v>0</v>
      </c>
      <c r="I84" s="44">
        <f t="shared" si="18"/>
        <v>0</v>
      </c>
      <c r="J84" s="44">
        <f t="shared" si="18"/>
        <v>3000</v>
      </c>
      <c r="K84" s="44">
        <f t="shared" si="18"/>
        <v>0</v>
      </c>
      <c r="L84" s="44">
        <f t="shared" si="18"/>
        <v>0</v>
      </c>
      <c r="M84" s="20"/>
      <c r="N84" s="21"/>
      <c r="O84" s="3"/>
    </row>
    <row r="85" spans="1:16" ht="14.25" customHeight="1">
      <c r="A85" s="60">
        <v>329</v>
      </c>
      <c r="B85" s="45" t="s">
        <v>25</v>
      </c>
      <c r="C85" s="35">
        <f>C86</f>
        <v>3000</v>
      </c>
      <c r="D85" s="44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f>J86</f>
        <v>3000</v>
      </c>
      <c r="K85" s="35">
        <v>0</v>
      </c>
      <c r="L85" s="35">
        <v>0</v>
      </c>
      <c r="M85" s="20"/>
      <c r="N85" s="21"/>
      <c r="O85" s="3"/>
    </row>
    <row r="86" spans="1:16" ht="12.75">
      <c r="A86" s="62">
        <v>3299</v>
      </c>
      <c r="B86" s="47" t="s">
        <v>25</v>
      </c>
      <c r="C86" s="34">
        <v>3000</v>
      </c>
      <c r="D86" s="4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3000</v>
      </c>
      <c r="K86" s="34">
        <v>0</v>
      </c>
      <c r="L86" s="34">
        <v>0</v>
      </c>
      <c r="M86" s="20"/>
      <c r="N86" s="21"/>
      <c r="O86" s="3"/>
    </row>
    <row r="87" spans="1:16" s="132" customFormat="1" ht="6.75" customHeight="1">
      <c r="A87" s="62"/>
      <c r="B87" s="47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20"/>
      <c r="N87" s="21"/>
    </row>
    <row r="88" spans="1:16" s="4" customFormat="1" ht="23.25" customHeight="1">
      <c r="A88" s="63" t="s">
        <v>74</v>
      </c>
      <c r="B88" s="52" t="s">
        <v>75</v>
      </c>
      <c r="C88" s="53">
        <f>SUM(C89+C92)</f>
        <v>27080</v>
      </c>
      <c r="D88" s="53">
        <v>0</v>
      </c>
      <c r="E88" s="53">
        <f>E89+E92</f>
        <v>0</v>
      </c>
      <c r="F88" s="53">
        <f t="shared" ref="E88:L90" si="20">F89</f>
        <v>0</v>
      </c>
      <c r="G88" s="53">
        <v>17770</v>
      </c>
      <c r="H88" s="53">
        <f t="shared" si="20"/>
        <v>0</v>
      </c>
      <c r="I88" s="53">
        <f t="shared" si="20"/>
        <v>9310</v>
      </c>
      <c r="J88" s="53">
        <f t="shared" si="20"/>
        <v>0</v>
      </c>
      <c r="K88" s="53">
        <f t="shared" si="20"/>
        <v>0</v>
      </c>
      <c r="L88" s="53">
        <f t="shared" si="20"/>
        <v>0</v>
      </c>
      <c r="M88" s="20"/>
      <c r="N88" s="21"/>
    </row>
    <row r="89" spans="1:16" s="4" customFormat="1" ht="14.25" customHeight="1">
      <c r="A89" s="60">
        <v>32</v>
      </c>
      <c r="B89" s="61" t="s">
        <v>19</v>
      </c>
      <c r="C89" s="35">
        <v>25880</v>
      </c>
      <c r="D89" s="35">
        <v>0</v>
      </c>
      <c r="E89" s="44">
        <v>0</v>
      </c>
      <c r="F89" s="44">
        <v>0</v>
      </c>
      <c r="G89" s="44">
        <v>16570</v>
      </c>
      <c r="H89" s="44">
        <v>0</v>
      </c>
      <c r="I89" s="44">
        <f>I90</f>
        <v>9310</v>
      </c>
      <c r="J89" s="44">
        <v>0</v>
      </c>
      <c r="K89" s="44">
        <v>0</v>
      </c>
      <c r="L89" s="44">
        <v>0</v>
      </c>
      <c r="M89" s="20"/>
      <c r="N89" s="21"/>
    </row>
    <row r="90" spans="1:16" s="4" customFormat="1" ht="13.5" customHeight="1">
      <c r="A90" s="60">
        <v>329</v>
      </c>
      <c r="B90" s="45" t="s">
        <v>25</v>
      </c>
      <c r="C90" s="35">
        <v>25880</v>
      </c>
      <c r="D90" s="34">
        <v>0</v>
      </c>
      <c r="E90" s="35">
        <f t="shared" si="20"/>
        <v>0</v>
      </c>
      <c r="F90" s="35">
        <f t="shared" si="20"/>
        <v>0</v>
      </c>
      <c r="G90" s="35">
        <f t="shared" si="20"/>
        <v>16570</v>
      </c>
      <c r="H90" s="35">
        <f t="shared" si="20"/>
        <v>0</v>
      </c>
      <c r="I90" s="35">
        <f t="shared" si="20"/>
        <v>9310</v>
      </c>
      <c r="J90" s="35">
        <f t="shared" si="20"/>
        <v>0</v>
      </c>
      <c r="K90" s="35">
        <f t="shared" si="20"/>
        <v>0</v>
      </c>
      <c r="L90" s="35">
        <f t="shared" si="20"/>
        <v>0</v>
      </c>
      <c r="M90" s="20"/>
      <c r="N90" s="21"/>
    </row>
    <row r="91" spans="1:16" ht="12.75">
      <c r="A91" s="62">
        <v>3299</v>
      </c>
      <c r="B91" s="47" t="s">
        <v>25</v>
      </c>
      <c r="C91" s="34">
        <v>25880</v>
      </c>
      <c r="D91" s="34">
        <v>0</v>
      </c>
      <c r="E91" s="34">
        <v>0</v>
      </c>
      <c r="F91" s="34">
        <v>0</v>
      </c>
      <c r="G91" s="34">
        <v>16570</v>
      </c>
      <c r="H91" s="34">
        <v>0</v>
      </c>
      <c r="I91" s="34">
        <v>9310</v>
      </c>
      <c r="J91" s="34">
        <v>0</v>
      </c>
      <c r="K91" s="34">
        <v>0</v>
      </c>
      <c r="L91" s="34">
        <v>0</v>
      </c>
      <c r="M91" s="20"/>
      <c r="N91" s="21"/>
      <c r="O91" s="3"/>
    </row>
    <row r="92" spans="1:16" s="75" customFormat="1" ht="12.75">
      <c r="A92" s="60">
        <v>38</v>
      </c>
      <c r="B92" s="45" t="s">
        <v>121</v>
      </c>
      <c r="C92" s="35">
        <v>1200</v>
      </c>
      <c r="D92" s="35">
        <v>0</v>
      </c>
      <c r="E92" s="35">
        <v>0</v>
      </c>
      <c r="F92" s="35">
        <v>0</v>
      </c>
      <c r="G92" s="35">
        <v>1200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20"/>
      <c r="N92" s="21"/>
    </row>
    <row r="93" spans="1:16" s="74" customFormat="1" ht="12.75">
      <c r="A93" s="60">
        <v>381</v>
      </c>
      <c r="B93" s="45" t="s">
        <v>121</v>
      </c>
      <c r="C93" s="35">
        <v>1200</v>
      </c>
      <c r="D93" s="35">
        <v>0</v>
      </c>
      <c r="E93" s="35">
        <v>0</v>
      </c>
      <c r="F93" s="35">
        <v>0</v>
      </c>
      <c r="G93" s="35">
        <v>1200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20"/>
      <c r="N93" s="21"/>
    </row>
    <row r="94" spans="1:16" s="75" customFormat="1" ht="12.75">
      <c r="A94" s="62">
        <v>3811</v>
      </c>
      <c r="B94" s="47" t="s">
        <v>122</v>
      </c>
      <c r="C94" s="34">
        <v>1200</v>
      </c>
      <c r="D94" s="34">
        <v>0</v>
      </c>
      <c r="E94" s="34">
        <v>0</v>
      </c>
      <c r="F94" s="34">
        <v>0</v>
      </c>
      <c r="G94" s="34">
        <v>1200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20"/>
      <c r="N94" s="21"/>
    </row>
    <row r="95" spans="1:16" ht="7.5" customHeight="1">
      <c r="A95" s="62"/>
      <c r="B95" s="47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20"/>
      <c r="N95" s="21"/>
      <c r="O95" s="3"/>
    </row>
    <row r="96" spans="1:16" s="74" customFormat="1" ht="21.75" customHeight="1">
      <c r="A96" s="63" t="s">
        <v>98</v>
      </c>
      <c r="B96" s="52" t="s">
        <v>84</v>
      </c>
      <c r="C96" s="53">
        <f>SUM(C97+C105)</f>
        <v>74362</v>
      </c>
      <c r="D96" s="53">
        <f>SUM(D97+D105)</f>
        <v>74362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20"/>
      <c r="N96" s="21"/>
      <c r="O96" s="141"/>
      <c r="P96" s="21"/>
    </row>
    <row r="97" spans="1:15" s="70" customFormat="1" ht="12.75" customHeight="1">
      <c r="A97" s="42">
        <v>3</v>
      </c>
      <c r="B97" s="43" t="s">
        <v>19</v>
      </c>
      <c r="C97" s="44">
        <f>SUM(C98+C100+C102)</f>
        <v>66817</v>
      </c>
      <c r="D97" s="44">
        <f>SUM(D98+D100+D102)</f>
        <v>66817</v>
      </c>
      <c r="E97" s="44"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20"/>
      <c r="N97" s="21"/>
    </row>
    <row r="98" spans="1:15" s="70" customFormat="1" ht="12.75" customHeight="1">
      <c r="A98" s="42">
        <v>31</v>
      </c>
      <c r="B98" s="45" t="s">
        <v>20</v>
      </c>
      <c r="C98" s="35">
        <f>C99</f>
        <v>56223</v>
      </c>
      <c r="D98" s="35">
        <f>D99</f>
        <v>56223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20"/>
      <c r="N98" s="21"/>
    </row>
    <row r="99" spans="1:15" ht="12.75">
      <c r="A99" s="42">
        <v>311</v>
      </c>
      <c r="B99" s="47" t="s">
        <v>31</v>
      </c>
      <c r="C99" s="34">
        <v>56223</v>
      </c>
      <c r="D99" s="34">
        <v>56223</v>
      </c>
      <c r="E99" s="34">
        <v>0</v>
      </c>
      <c r="F99" s="34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20"/>
      <c r="N99" s="21"/>
      <c r="O99" s="3"/>
    </row>
    <row r="100" spans="1:15" ht="13.5" customHeight="1">
      <c r="A100" s="48">
        <v>312</v>
      </c>
      <c r="B100" s="45" t="s">
        <v>73</v>
      </c>
      <c r="C100" s="35">
        <v>1250</v>
      </c>
      <c r="D100" s="35">
        <v>1250</v>
      </c>
      <c r="E100" s="35">
        <v>0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20"/>
      <c r="N100" s="21"/>
      <c r="O100" s="3"/>
    </row>
    <row r="101" spans="1:15" ht="12" customHeight="1">
      <c r="A101" s="46">
        <v>3121</v>
      </c>
      <c r="B101" s="47" t="s">
        <v>73</v>
      </c>
      <c r="C101" s="34">
        <v>1250</v>
      </c>
      <c r="D101" s="34">
        <v>1250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20"/>
      <c r="N101" s="21"/>
      <c r="O101" s="3"/>
    </row>
    <row r="102" spans="1:15" ht="12.75">
      <c r="A102" s="42">
        <v>313</v>
      </c>
      <c r="B102" s="45" t="s">
        <v>21</v>
      </c>
      <c r="C102" s="35">
        <v>9344</v>
      </c>
      <c r="D102" s="35">
        <v>9344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20"/>
      <c r="N102" s="21"/>
      <c r="O102" s="3"/>
    </row>
    <row r="103" spans="1:15" s="4" customFormat="1" ht="12.75">
      <c r="A103" s="62">
        <v>3132</v>
      </c>
      <c r="B103" s="47" t="s">
        <v>81</v>
      </c>
      <c r="C103" s="34">
        <v>9181</v>
      </c>
      <c r="D103" s="34">
        <v>9181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20"/>
      <c r="N103" s="21"/>
    </row>
    <row r="104" spans="1:15" s="4" customFormat="1" ht="12.75" customHeight="1">
      <c r="A104" s="62">
        <v>3133</v>
      </c>
      <c r="B104" s="47" t="s">
        <v>82</v>
      </c>
      <c r="C104" s="34">
        <v>163</v>
      </c>
      <c r="D104" s="34">
        <v>163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20"/>
      <c r="N104" s="21"/>
    </row>
    <row r="105" spans="1:15" s="4" customFormat="1" ht="12.75" customHeight="1">
      <c r="A105" s="48">
        <v>321</v>
      </c>
      <c r="B105" s="45" t="s">
        <v>93</v>
      </c>
      <c r="C105" s="35">
        <v>7545</v>
      </c>
      <c r="D105" s="35">
        <v>7545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20"/>
      <c r="N105" s="21"/>
    </row>
    <row r="106" spans="1:15" s="4" customFormat="1" ht="12.75" customHeight="1">
      <c r="A106" s="62">
        <v>3211</v>
      </c>
      <c r="B106" s="47" t="s">
        <v>35</v>
      </c>
      <c r="C106" s="34">
        <v>425</v>
      </c>
      <c r="D106" s="34">
        <v>425</v>
      </c>
      <c r="E106" s="34">
        <v>0</v>
      </c>
      <c r="F106" s="34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20"/>
      <c r="N106" s="21"/>
    </row>
    <row r="107" spans="1:15" s="4" customFormat="1" ht="12.75" customHeight="1">
      <c r="A107" s="62">
        <v>3212</v>
      </c>
      <c r="B107" s="47" t="s">
        <v>83</v>
      </c>
      <c r="C107" s="34">
        <v>7120</v>
      </c>
      <c r="D107" s="34">
        <v>7120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20"/>
      <c r="N107" s="21"/>
    </row>
    <row r="108" spans="1:15" s="4" customFormat="1" ht="8.25" customHeight="1">
      <c r="A108" s="62"/>
      <c r="B108" s="58"/>
      <c r="C108" s="34"/>
      <c r="D108" s="152"/>
      <c r="E108" s="34"/>
      <c r="F108" s="34"/>
      <c r="G108" s="34"/>
      <c r="H108" s="34"/>
      <c r="I108" s="34"/>
      <c r="J108" s="34"/>
      <c r="K108" s="34"/>
      <c r="L108" s="34"/>
      <c r="M108" s="20"/>
      <c r="N108" s="21"/>
    </row>
    <row r="109" spans="1:15" s="4" customFormat="1" ht="15.75" customHeight="1">
      <c r="A109" s="142" t="s">
        <v>64</v>
      </c>
      <c r="B109" s="139" t="s">
        <v>65</v>
      </c>
      <c r="C109" s="51">
        <f>SUM(C110+C119)</f>
        <v>309986</v>
      </c>
      <c r="D109" s="51">
        <f>SUM(D110+D119)</f>
        <v>166055</v>
      </c>
      <c r="E109" s="51">
        <f>SUM(E110+E119)</f>
        <v>3566</v>
      </c>
      <c r="F109" s="51">
        <f>SUM(F110+F119)</f>
        <v>0</v>
      </c>
      <c r="G109" s="51">
        <f>SUM(G110+G119)</f>
        <v>0</v>
      </c>
      <c r="H109" s="51">
        <f>H110</f>
        <v>140365</v>
      </c>
      <c r="I109" s="51">
        <v>0</v>
      </c>
      <c r="J109" s="51">
        <f>SUM(J110+J119)</f>
        <v>0</v>
      </c>
      <c r="K109" s="51">
        <f>SUM(K110+K119)</f>
        <v>0</v>
      </c>
      <c r="L109" s="51">
        <v>0</v>
      </c>
      <c r="M109" s="20"/>
      <c r="N109" s="21"/>
    </row>
    <row r="110" spans="1:15" s="4" customFormat="1" ht="22.5" customHeight="1">
      <c r="A110" s="63" t="s">
        <v>87</v>
      </c>
      <c r="B110" s="136" t="s">
        <v>66</v>
      </c>
      <c r="C110" s="53">
        <v>250861</v>
      </c>
      <c r="D110" s="53">
        <v>106930</v>
      </c>
      <c r="E110" s="53">
        <f t="shared" ref="E110:L111" si="21">E111</f>
        <v>3566</v>
      </c>
      <c r="F110" s="53">
        <f t="shared" si="21"/>
        <v>0</v>
      </c>
      <c r="G110" s="53">
        <f t="shared" si="21"/>
        <v>0</v>
      </c>
      <c r="H110" s="53">
        <f>H111</f>
        <v>140365</v>
      </c>
      <c r="I110" s="53">
        <f t="shared" si="21"/>
        <v>0</v>
      </c>
      <c r="J110" s="53">
        <f t="shared" si="21"/>
        <v>0</v>
      </c>
      <c r="K110" s="53">
        <f t="shared" si="21"/>
        <v>0</v>
      </c>
      <c r="L110" s="53">
        <f t="shared" si="21"/>
        <v>0</v>
      </c>
      <c r="M110" s="20"/>
      <c r="N110" s="21"/>
    </row>
    <row r="111" spans="1:15" s="4" customFormat="1" ht="15" customHeight="1">
      <c r="A111" s="48">
        <v>4</v>
      </c>
      <c r="B111" s="43" t="s">
        <v>54</v>
      </c>
      <c r="C111" s="35">
        <v>250861</v>
      </c>
      <c r="D111" s="44">
        <v>106930</v>
      </c>
      <c r="E111" s="44">
        <f>E112</f>
        <v>3566</v>
      </c>
      <c r="F111" s="44">
        <f>F112+F116</f>
        <v>0</v>
      </c>
      <c r="G111" s="44">
        <f t="shared" si="21"/>
        <v>0</v>
      </c>
      <c r="H111" s="44">
        <f>H112</f>
        <v>140365</v>
      </c>
      <c r="I111" s="44">
        <f t="shared" si="21"/>
        <v>0</v>
      </c>
      <c r="J111" s="44">
        <f t="shared" si="21"/>
        <v>0</v>
      </c>
      <c r="K111" s="44">
        <f>K112+K116</f>
        <v>0</v>
      </c>
      <c r="L111" s="44">
        <f>L112+L116</f>
        <v>0</v>
      </c>
      <c r="M111" s="20"/>
      <c r="N111" s="21"/>
    </row>
    <row r="112" spans="1:15" s="4" customFormat="1" ht="12.75" customHeight="1">
      <c r="A112" s="48">
        <v>42</v>
      </c>
      <c r="B112" s="45" t="s">
        <v>50</v>
      </c>
      <c r="C112" s="35">
        <f>SUM(C113+C116)</f>
        <v>250861</v>
      </c>
      <c r="D112" s="35">
        <v>106930</v>
      </c>
      <c r="E112" s="35">
        <f>SUM(E113+E116)</f>
        <v>3566</v>
      </c>
      <c r="F112" s="35">
        <f>F113+F116</f>
        <v>0</v>
      </c>
      <c r="G112" s="35">
        <v>0</v>
      </c>
      <c r="H112" s="35">
        <f>SUM(H113+H116)</f>
        <v>140365</v>
      </c>
      <c r="I112" s="35">
        <f t="shared" ref="I112:K112" si="22">I113</f>
        <v>0</v>
      </c>
      <c r="J112" s="35">
        <f t="shared" si="22"/>
        <v>0</v>
      </c>
      <c r="K112" s="35">
        <f t="shared" si="22"/>
        <v>0</v>
      </c>
      <c r="L112" s="35">
        <f>L113+L116</f>
        <v>0</v>
      </c>
      <c r="M112" s="20"/>
      <c r="N112" s="21"/>
    </row>
    <row r="113" spans="1:15" s="4" customFormat="1" ht="14.25" customHeight="1">
      <c r="A113" s="48">
        <v>422</v>
      </c>
      <c r="B113" s="45" t="s">
        <v>27</v>
      </c>
      <c r="C113" s="35">
        <f>SUM(C114:C115)</f>
        <v>244850</v>
      </c>
      <c r="D113" s="35">
        <v>106930</v>
      </c>
      <c r="E113" s="35">
        <f>E114</f>
        <v>3235</v>
      </c>
      <c r="F113" s="35">
        <f>F114+F115</f>
        <v>0</v>
      </c>
      <c r="G113" s="35">
        <v>0</v>
      </c>
      <c r="H113" s="35">
        <f>H114</f>
        <v>134685</v>
      </c>
      <c r="I113" s="35">
        <v>0</v>
      </c>
      <c r="J113" s="35">
        <v>0</v>
      </c>
      <c r="K113" s="35">
        <f>K114+K115</f>
        <v>0</v>
      </c>
      <c r="L113" s="35">
        <f>L114+L115</f>
        <v>0</v>
      </c>
      <c r="M113" s="20"/>
      <c r="N113" s="21"/>
    </row>
    <row r="114" spans="1:15" s="4" customFormat="1" ht="12" customHeight="1">
      <c r="A114" s="49">
        <v>4221</v>
      </c>
      <c r="B114" s="47" t="s">
        <v>51</v>
      </c>
      <c r="C114" s="34">
        <v>244850</v>
      </c>
      <c r="D114" s="34">
        <v>106930</v>
      </c>
      <c r="E114" s="34">
        <v>3235</v>
      </c>
      <c r="F114" s="34">
        <v>0</v>
      </c>
      <c r="G114" s="34">
        <v>0</v>
      </c>
      <c r="H114" s="34">
        <v>134685</v>
      </c>
      <c r="I114" s="34">
        <v>0</v>
      </c>
      <c r="J114" s="34">
        <v>0</v>
      </c>
      <c r="K114" s="34">
        <v>0</v>
      </c>
      <c r="L114" s="34">
        <v>0</v>
      </c>
    </row>
    <row r="115" spans="1:15" s="4" customFormat="1" ht="12.75" customHeight="1">
      <c r="A115" s="49">
        <v>4227</v>
      </c>
      <c r="B115" s="47" t="s">
        <v>52</v>
      </c>
      <c r="C115" s="34">
        <v>0</v>
      </c>
      <c r="D115" s="34">
        <v>0</v>
      </c>
      <c r="E115" s="34">
        <v>0</v>
      </c>
      <c r="F115" s="34">
        <v>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</row>
    <row r="116" spans="1:15" s="4" customFormat="1" ht="12.75" customHeight="1">
      <c r="A116" s="48">
        <v>424</v>
      </c>
      <c r="B116" s="45" t="s">
        <v>72</v>
      </c>
      <c r="C116" s="35">
        <v>6011</v>
      </c>
      <c r="D116" s="35">
        <v>0</v>
      </c>
      <c r="E116" s="35">
        <f>E117</f>
        <v>331</v>
      </c>
      <c r="F116" s="35">
        <f t="shared" ref="F116:L116" si="23">F117</f>
        <v>0</v>
      </c>
      <c r="G116" s="35">
        <f t="shared" si="23"/>
        <v>0</v>
      </c>
      <c r="H116" s="35">
        <f>H117</f>
        <v>5680</v>
      </c>
      <c r="I116" s="35">
        <f t="shared" si="23"/>
        <v>0</v>
      </c>
      <c r="J116" s="35">
        <f t="shared" si="23"/>
        <v>0</v>
      </c>
      <c r="K116" s="35">
        <f t="shared" si="23"/>
        <v>0</v>
      </c>
      <c r="L116" s="35">
        <f t="shared" si="23"/>
        <v>0</v>
      </c>
    </row>
    <row r="117" spans="1:15" ht="12.75">
      <c r="A117" s="49">
        <v>4241</v>
      </c>
      <c r="B117" s="47" t="s">
        <v>53</v>
      </c>
      <c r="C117" s="34">
        <v>6011</v>
      </c>
      <c r="D117" s="34">
        <v>0</v>
      </c>
      <c r="E117" s="34">
        <v>331</v>
      </c>
      <c r="F117" s="34">
        <v>0</v>
      </c>
      <c r="G117" s="34">
        <v>0</v>
      </c>
      <c r="H117" s="34">
        <v>5680</v>
      </c>
      <c r="I117" s="34">
        <v>0</v>
      </c>
      <c r="J117" s="34">
        <v>0</v>
      </c>
      <c r="K117" s="34">
        <v>0</v>
      </c>
      <c r="L117" s="34">
        <v>0</v>
      </c>
      <c r="M117" s="3"/>
      <c r="N117" s="3"/>
      <c r="O117" s="3"/>
    </row>
    <row r="118" spans="1:15" s="4" customFormat="1" ht="7.5" customHeight="1">
      <c r="A118" s="49"/>
      <c r="B118" s="47"/>
      <c r="C118" s="34"/>
      <c r="D118" s="34"/>
      <c r="E118" s="34"/>
      <c r="F118" s="34"/>
      <c r="G118" s="34"/>
      <c r="H118" s="34"/>
      <c r="I118" s="34"/>
      <c r="J118" s="34"/>
      <c r="K118" s="34"/>
      <c r="L118" s="34"/>
    </row>
    <row r="119" spans="1:15" s="4" customFormat="1" ht="15" customHeight="1">
      <c r="A119" s="50" t="s">
        <v>64</v>
      </c>
      <c r="B119" s="136" t="s">
        <v>86</v>
      </c>
      <c r="C119" s="53">
        <f t="shared" ref="C119:I120" si="24">C120</f>
        <v>59125</v>
      </c>
      <c r="D119" s="53">
        <f t="shared" si="24"/>
        <v>59125</v>
      </c>
      <c r="E119" s="53">
        <f t="shared" si="24"/>
        <v>0</v>
      </c>
      <c r="F119" s="53">
        <f>F120</f>
        <v>0</v>
      </c>
      <c r="G119" s="53">
        <f t="shared" si="24"/>
        <v>0</v>
      </c>
      <c r="H119" s="53">
        <f t="shared" si="24"/>
        <v>0</v>
      </c>
      <c r="I119" s="53">
        <f t="shared" ca="1" si="24"/>
        <v>0</v>
      </c>
      <c r="J119" s="53">
        <v>0</v>
      </c>
      <c r="K119" s="53">
        <f>K120</f>
        <v>0</v>
      </c>
      <c r="L119" s="53">
        <v>0</v>
      </c>
    </row>
    <row r="120" spans="1:15" ht="24" customHeight="1">
      <c r="A120" s="64" t="s">
        <v>85</v>
      </c>
      <c r="B120" s="43" t="s">
        <v>54</v>
      </c>
      <c r="C120" s="35">
        <v>59125</v>
      </c>
      <c r="D120" s="35">
        <v>59125</v>
      </c>
      <c r="E120" s="44">
        <f>E121+F133</f>
        <v>0</v>
      </c>
      <c r="F120" s="44">
        <f>F121+G133</f>
        <v>0</v>
      </c>
      <c r="G120" s="44">
        <f t="shared" si="24"/>
        <v>0</v>
      </c>
      <c r="H120" s="44">
        <f t="shared" si="24"/>
        <v>0</v>
      </c>
      <c r="I120" s="35">
        <f ca="1">I121</f>
        <v>0</v>
      </c>
      <c r="J120" s="44">
        <v>0</v>
      </c>
      <c r="K120" s="35">
        <v>0</v>
      </c>
      <c r="L120" s="44">
        <v>0</v>
      </c>
      <c r="M120" s="3"/>
      <c r="N120" s="3"/>
      <c r="O120" s="3"/>
    </row>
    <row r="121" spans="1:15" ht="12.75">
      <c r="A121" s="48">
        <v>4</v>
      </c>
      <c r="B121" s="45" t="s">
        <v>86</v>
      </c>
      <c r="C121" s="35">
        <v>59125</v>
      </c>
      <c r="D121" s="35">
        <v>59125</v>
      </c>
      <c r="E121" s="35">
        <f>E122</f>
        <v>0</v>
      </c>
      <c r="F121" s="35">
        <f>F122+G133</f>
        <v>0</v>
      </c>
      <c r="G121" s="35">
        <f>G122</f>
        <v>0</v>
      </c>
      <c r="H121" s="35">
        <f>H122</f>
        <v>0</v>
      </c>
      <c r="I121" s="35">
        <f ca="1">I122</f>
        <v>0</v>
      </c>
      <c r="J121" s="35">
        <v>0</v>
      </c>
      <c r="K121" s="35">
        <f>K122</f>
        <v>0</v>
      </c>
      <c r="L121" s="35">
        <v>0</v>
      </c>
      <c r="M121" s="3"/>
      <c r="N121" s="3"/>
      <c r="O121" s="3"/>
    </row>
    <row r="122" spans="1:15" ht="24.75" customHeight="1">
      <c r="A122" s="48">
        <v>451</v>
      </c>
      <c r="B122" s="144" t="s">
        <v>143</v>
      </c>
      <c r="C122" s="35">
        <v>59125</v>
      </c>
      <c r="D122" s="35">
        <v>59125</v>
      </c>
      <c r="E122" s="35">
        <v>0</v>
      </c>
      <c r="F122" s="35">
        <v>0</v>
      </c>
      <c r="G122" s="35">
        <v>0</v>
      </c>
      <c r="H122" s="35">
        <v>0</v>
      </c>
      <c r="I122" s="35">
        <f t="shared" ref="I122:I123" ca="1" si="25">I122</f>
        <v>0</v>
      </c>
      <c r="J122" s="35">
        <v>0</v>
      </c>
      <c r="K122" s="35">
        <v>0</v>
      </c>
      <c r="L122" s="35">
        <v>0</v>
      </c>
      <c r="M122" s="3"/>
      <c r="N122" s="3"/>
      <c r="O122" s="3"/>
    </row>
    <row r="123" spans="1:15" s="141" customFormat="1" ht="25.5" customHeight="1">
      <c r="A123" s="49">
        <v>4511</v>
      </c>
      <c r="B123" s="145" t="s">
        <v>144</v>
      </c>
      <c r="C123" s="34">
        <v>59125</v>
      </c>
      <c r="D123" s="34">
        <v>59125</v>
      </c>
      <c r="E123" s="34">
        <v>0</v>
      </c>
      <c r="F123" s="34">
        <v>0</v>
      </c>
      <c r="G123" s="34">
        <v>0</v>
      </c>
      <c r="H123" s="34">
        <v>0</v>
      </c>
      <c r="I123" s="34">
        <f t="shared" ca="1" si="25"/>
        <v>0</v>
      </c>
      <c r="J123" s="34">
        <v>0</v>
      </c>
      <c r="K123" s="34">
        <v>0</v>
      </c>
      <c r="L123" s="34">
        <v>0</v>
      </c>
    </row>
    <row r="124" spans="1:15" s="141" customFormat="1" ht="8.25" customHeight="1">
      <c r="A124" s="49"/>
      <c r="B124" s="47"/>
      <c r="C124" s="34"/>
      <c r="D124" s="152"/>
      <c r="E124" s="34"/>
      <c r="F124" s="34"/>
      <c r="G124" s="34"/>
      <c r="H124" s="34"/>
      <c r="I124" s="34"/>
      <c r="J124" s="34"/>
      <c r="K124" s="34"/>
      <c r="L124" s="34"/>
    </row>
    <row r="125" spans="1:15" s="141" customFormat="1" ht="24">
      <c r="A125" s="50" t="s">
        <v>64</v>
      </c>
      <c r="B125" s="135" t="s">
        <v>146</v>
      </c>
      <c r="C125" s="143">
        <f>SUM(C126)</f>
        <v>9850</v>
      </c>
      <c r="D125" s="143">
        <f>SUM(D126)</f>
        <v>9850</v>
      </c>
      <c r="E125" s="51">
        <f t="shared" ref="E125:G125" si="26">SUM(E126+E160)</f>
        <v>0</v>
      </c>
      <c r="F125" s="51">
        <f t="shared" si="26"/>
        <v>0</v>
      </c>
      <c r="G125" s="51">
        <f t="shared" si="26"/>
        <v>0</v>
      </c>
      <c r="H125" s="51">
        <v>0</v>
      </c>
      <c r="I125" s="51">
        <v>0</v>
      </c>
      <c r="J125" s="51">
        <f t="shared" ref="J125:K125" si="27">SUM(J126+J136)</f>
        <v>0</v>
      </c>
      <c r="K125" s="51">
        <f t="shared" si="27"/>
        <v>0</v>
      </c>
      <c r="L125" s="51">
        <v>0</v>
      </c>
    </row>
    <row r="126" spans="1:15" s="141" customFormat="1" ht="24">
      <c r="A126" s="59" t="s">
        <v>110</v>
      </c>
      <c r="B126" s="133" t="s">
        <v>145</v>
      </c>
      <c r="C126" s="53">
        <f>C127</f>
        <v>9850</v>
      </c>
      <c r="D126" s="53">
        <f>D127</f>
        <v>9850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3">
        <v>0</v>
      </c>
    </row>
    <row r="127" spans="1:15" s="141" customFormat="1" ht="12.75">
      <c r="A127" s="60">
        <v>3</v>
      </c>
      <c r="B127" s="61" t="s">
        <v>19</v>
      </c>
      <c r="C127" s="35">
        <v>9850</v>
      </c>
      <c r="D127" s="35">
        <v>9850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0</v>
      </c>
    </row>
    <row r="128" spans="1:15" s="141" customFormat="1" ht="12.75">
      <c r="A128" s="60">
        <v>37</v>
      </c>
      <c r="B128" s="134" t="s">
        <v>107</v>
      </c>
      <c r="C128" s="35">
        <v>9850</v>
      </c>
      <c r="D128" s="35">
        <v>9850</v>
      </c>
      <c r="E128" s="34">
        <v>0</v>
      </c>
      <c r="F128" s="34">
        <v>0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</row>
    <row r="129" spans="1:15" s="141" customFormat="1" ht="12.75">
      <c r="A129" s="60">
        <v>372</v>
      </c>
      <c r="B129" s="134" t="s">
        <v>108</v>
      </c>
      <c r="C129" s="35">
        <v>9850</v>
      </c>
      <c r="D129" s="35">
        <v>9850</v>
      </c>
      <c r="E129" s="34">
        <v>0</v>
      </c>
      <c r="F129" s="34">
        <v>0</v>
      </c>
      <c r="G129" s="34">
        <v>0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</row>
    <row r="130" spans="1:15" s="141" customFormat="1" ht="12.75">
      <c r="A130" s="62">
        <v>3722</v>
      </c>
      <c r="B130" s="58" t="s">
        <v>142</v>
      </c>
      <c r="C130" s="34">
        <v>9850</v>
      </c>
      <c r="D130" s="34">
        <v>9850</v>
      </c>
      <c r="E130" s="34">
        <v>0</v>
      </c>
      <c r="F130" s="34">
        <v>0</v>
      </c>
      <c r="G130" s="34">
        <v>0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</row>
    <row r="131" spans="1:15" s="4" customFormat="1" ht="6.75" customHeight="1">
      <c r="A131" s="49"/>
      <c r="B131" s="47"/>
      <c r="C131" s="34"/>
      <c r="D131" s="152"/>
      <c r="E131" s="34"/>
      <c r="F131" s="34"/>
      <c r="G131" s="34"/>
      <c r="H131" s="34"/>
      <c r="I131" s="34"/>
      <c r="J131" s="34"/>
      <c r="K131" s="34"/>
      <c r="L131" s="34"/>
    </row>
    <row r="132" spans="1:15" s="4" customFormat="1" ht="12.75">
      <c r="A132" s="21"/>
      <c r="B132" s="21"/>
      <c r="C132" s="21"/>
      <c r="D132" s="21"/>
      <c r="E132" s="21"/>
      <c r="F132" s="21"/>
    </row>
    <row r="133" spans="1:15" s="4" customFormat="1" ht="17.25" customHeight="1">
      <c r="A133" s="154" t="s">
        <v>159</v>
      </c>
      <c r="B133" s="154"/>
      <c r="C133" s="154"/>
      <c r="D133" s="14"/>
      <c r="E133" s="154"/>
      <c r="F133" s="154"/>
      <c r="G133" s="3"/>
      <c r="H133" s="3"/>
      <c r="I133" s="3"/>
      <c r="J133" s="3"/>
      <c r="K133" s="3"/>
      <c r="L133" s="3"/>
    </row>
    <row r="134" spans="1:15" ht="12.75">
      <c r="A134" s="154"/>
      <c r="B134" s="154"/>
      <c r="C134" s="154"/>
      <c r="D134" s="14"/>
      <c r="E134" s="154"/>
      <c r="F134" s="154" t="s">
        <v>136</v>
      </c>
      <c r="G134" s="3"/>
      <c r="H134" s="3"/>
      <c r="I134" s="154" t="s">
        <v>163</v>
      </c>
      <c r="J134" s="3"/>
      <c r="K134" s="3"/>
      <c r="L134" s="3"/>
      <c r="M134" s="3"/>
      <c r="N134" s="3"/>
      <c r="O134" s="3"/>
    </row>
    <row r="135" spans="1:15" ht="12.75">
      <c r="A135" s="154"/>
      <c r="B135" s="154"/>
      <c r="C135" s="154"/>
      <c r="D135" s="14"/>
      <c r="E135" s="154"/>
      <c r="F135" s="154"/>
      <c r="G135" s="3"/>
      <c r="H135" s="3"/>
      <c r="I135" s="154"/>
      <c r="J135" s="3"/>
      <c r="K135" s="3"/>
      <c r="L135" s="3"/>
      <c r="M135" s="3"/>
      <c r="N135" s="3"/>
      <c r="O135" s="3"/>
    </row>
    <row r="136" spans="1:15" s="4" customFormat="1" ht="12.75">
      <c r="A136" s="154"/>
      <c r="B136" s="154"/>
      <c r="C136" s="154"/>
      <c r="D136" s="14"/>
      <c r="E136" s="154"/>
      <c r="F136" s="154" t="s">
        <v>137</v>
      </c>
      <c r="H136" s="154"/>
      <c r="I136" s="154" t="s">
        <v>164</v>
      </c>
      <c r="J136" s="154"/>
      <c r="K136" s="154"/>
    </row>
    <row r="137" spans="1:15" ht="12.75">
      <c r="A137" s="21"/>
      <c r="B137" s="21"/>
      <c r="C137" s="21"/>
      <c r="D137" s="21"/>
      <c r="E137" s="21"/>
      <c r="F137" s="21"/>
      <c r="G137" s="4"/>
      <c r="H137" s="4"/>
      <c r="I137" s="4"/>
      <c r="J137" s="4"/>
      <c r="K137" s="4"/>
      <c r="L137" s="4"/>
      <c r="M137" s="3"/>
      <c r="N137" s="3"/>
      <c r="O137" s="3"/>
    </row>
    <row r="138" spans="1:15" ht="12.75">
      <c r="A138" s="21"/>
      <c r="B138" s="21"/>
      <c r="C138" s="21"/>
      <c r="D138" s="21"/>
      <c r="E138" s="21"/>
      <c r="F138" s="21"/>
      <c r="G138" s="4"/>
      <c r="H138" s="4"/>
      <c r="I138" s="4"/>
      <c r="J138" s="4"/>
      <c r="K138" s="4"/>
      <c r="L138" s="4"/>
      <c r="M138" s="3"/>
      <c r="N138" s="3"/>
      <c r="O138" s="3"/>
    </row>
    <row r="139" spans="1:15" ht="12.75">
      <c r="A139" s="21"/>
      <c r="B139" s="20"/>
      <c r="C139" s="20"/>
      <c r="D139" s="20"/>
      <c r="E139" s="20"/>
      <c r="F139" s="20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2.75">
      <c r="A140" s="20"/>
      <c r="B140" s="20"/>
      <c r="C140" s="20"/>
      <c r="D140" s="20"/>
      <c r="E140" s="20"/>
      <c r="F140" s="20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2.75">
      <c r="A141" s="20"/>
      <c r="B141" s="20"/>
      <c r="C141" s="20"/>
      <c r="D141" s="20"/>
      <c r="E141" s="20"/>
      <c r="F141" s="20"/>
      <c r="G141" s="3"/>
      <c r="H141" s="3"/>
      <c r="I141" s="3"/>
      <c r="J141" s="3"/>
      <c r="K141" s="3"/>
      <c r="L141" s="3"/>
      <c r="M141" s="3"/>
      <c r="N141" s="21"/>
      <c r="O141" s="21"/>
    </row>
    <row r="142" spans="1:15" s="4" customFormat="1" ht="12.75">
      <c r="A142" s="21"/>
      <c r="B142" s="20"/>
      <c r="C142" s="20"/>
      <c r="D142" s="20"/>
      <c r="E142" s="20"/>
      <c r="F142" s="20"/>
      <c r="G142" s="3"/>
      <c r="H142" s="3"/>
      <c r="I142" s="3"/>
      <c r="J142" s="3"/>
      <c r="K142" s="3"/>
      <c r="L142" s="3"/>
      <c r="N142" s="21"/>
      <c r="O142" s="21"/>
    </row>
    <row r="143" spans="1:15" ht="12.75">
      <c r="A143" s="20"/>
      <c r="B143" s="21"/>
      <c r="C143" s="21"/>
      <c r="D143" s="21"/>
      <c r="E143" s="21"/>
      <c r="F143" s="21"/>
      <c r="G143" s="4"/>
      <c r="H143" s="4"/>
      <c r="I143" s="4"/>
      <c r="J143" s="4"/>
      <c r="K143" s="4"/>
      <c r="L143" s="4"/>
      <c r="M143" s="3"/>
      <c r="N143" s="20"/>
      <c r="O143" s="20"/>
    </row>
    <row r="144" spans="1:15" ht="12.75">
      <c r="A144" s="21"/>
      <c r="B144" s="20"/>
      <c r="C144" s="20"/>
      <c r="D144" s="20"/>
      <c r="E144" s="20"/>
      <c r="F144" s="20"/>
      <c r="G144" s="3"/>
      <c r="H144" s="3"/>
      <c r="I144" s="3"/>
      <c r="J144" s="3"/>
      <c r="K144" s="3"/>
      <c r="L144" s="3"/>
      <c r="M144" s="4"/>
      <c r="N144" s="21"/>
      <c r="O144" s="21"/>
    </row>
    <row r="145" spans="1:15" ht="12.75">
      <c r="A145" s="20"/>
      <c r="B145" s="20"/>
      <c r="C145" s="20"/>
      <c r="D145" s="20"/>
      <c r="E145" s="20"/>
      <c r="F145" s="20"/>
      <c r="G145" s="3"/>
      <c r="H145" s="3"/>
      <c r="I145" s="3"/>
      <c r="J145" s="3"/>
      <c r="K145" s="3"/>
      <c r="L145" s="3"/>
      <c r="M145" s="4"/>
      <c r="N145" s="20"/>
      <c r="O145" s="20"/>
    </row>
    <row r="146" spans="1:15" s="4" customFormat="1" ht="12.75">
      <c r="A146" s="20"/>
      <c r="B146" s="20"/>
      <c r="C146" s="20"/>
      <c r="D146" s="20"/>
      <c r="E146" s="20"/>
      <c r="F146" s="20"/>
      <c r="G146" s="3"/>
      <c r="H146" s="3"/>
      <c r="I146" s="3"/>
      <c r="J146" s="3"/>
      <c r="K146" s="3"/>
      <c r="L146" s="3"/>
      <c r="M146" s="3"/>
      <c r="N146" s="21"/>
      <c r="O146" s="21"/>
    </row>
    <row r="147" spans="1:15" ht="12.75">
      <c r="A147" s="20"/>
      <c r="B147" s="20"/>
      <c r="C147" s="20"/>
      <c r="D147" s="20"/>
      <c r="E147" s="20"/>
      <c r="F147" s="20"/>
      <c r="G147" s="3"/>
      <c r="H147" s="3"/>
      <c r="I147" s="3"/>
      <c r="J147" s="3"/>
      <c r="K147" s="3"/>
      <c r="L147" s="3"/>
      <c r="M147" s="3"/>
      <c r="N147" s="21"/>
      <c r="O147" s="21"/>
    </row>
    <row r="148" spans="1:15" ht="12.75">
      <c r="A148" s="20"/>
      <c r="B148" s="3"/>
      <c r="C148" s="3"/>
      <c r="D148" s="3"/>
      <c r="E148" s="3"/>
      <c r="F148" s="73"/>
      <c r="G148" s="3"/>
      <c r="H148" s="3"/>
      <c r="I148" s="3"/>
      <c r="J148" s="3"/>
      <c r="K148" s="3"/>
      <c r="L148" s="3"/>
      <c r="M148" s="3"/>
      <c r="N148" s="20"/>
      <c r="O148" s="20"/>
    </row>
    <row r="149" spans="1:15" ht="12.75">
      <c r="A149" s="3"/>
      <c r="B149" s="3"/>
      <c r="C149" s="3"/>
      <c r="D149" s="3"/>
      <c r="E149" s="3"/>
      <c r="F149" s="73"/>
      <c r="G149" s="3"/>
      <c r="H149" s="3"/>
      <c r="I149" s="3"/>
      <c r="J149" s="3"/>
      <c r="K149" s="3"/>
      <c r="L149" s="3"/>
      <c r="M149" s="4"/>
      <c r="N149" s="20"/>
      <c r="O149" s="20"/>
    </row>
    <row r="150" spans="1:15" ht="12.75">
      <c r="A150" s="3"/>
      <c r="B150" s="3"/>
      <c r="C150" s="3"/>
      <c r="D150" s="3"/>
      <c r="E150" s="3"/>
      <c r="F150" s="73"/>
      <c r="G150" s="3"/>
      <c r="H150" s="3"/>
      <c r="I150" s="3"/>
      <c r="J150" s="3"/>
      <c r="K150" s="3"/>
      <c r="L150" s="3"/>
      <c r="M150" s="4"/>
      <c r="N150" s="20"/>
      <c r="O150" s="20"/>
    </row>
    <row r="151" spans="1:15" s="4" customFormat="1" ht="12.75">
      <c r="A151" s="3"/>
      <c r="B151" s="3"/>
      <c r="C151" s="3"/>
      <c r="D151" s="3"/>
      <c r="E151" s="3"/>
      <c r="F151" s="73"/>
      <c r="G151" s="3"/>
      <c r="H151" s="3"/>
      <c r="I151" s="3"/>
      <c r="J151" s="3"/>
      <c r="K151" s="3"/>
      <c r="L151" s="3"/>
      <c r="N151" s="21"/>
      <c r="O151" s="21"/>
    </row>
    <row r="152" spans="1:15" ht="12.75">
      <c r="A152" s="3"/>
      <c r="B152" s="3"/>
      <c r="C152" s="3"/>
      <c r="D152" s="3"/>
      <c r="E152" s="3"/>
      <c r="F152" s="73"/>
      <c r="G152" s="3"/>
      <c r="H152" s="3"/>
      <c r="I152" s="3"/>
      <c r="J152" s="3"/>
      <c r="K152" s="3"/>
      <c r="L152" s="3"/>
      <c r="M152" s="3"/>
      <c r="N152" s="21"/>
      <c r="O152" s="21"/>
    </row>
    <row r="153" spans="1:15" s="4" customFormat="1" ht="12.75">
      <c r="A153" s="3"/>
      <c r="B153" s="3"/>
      <c r="C153" s="3"/>
      <c r="D153" s="3"/>
      <c r="E153" s="3"/>
      <c r="F153" s="73"/>
      <c r="G153" s="3"/>
      <c r="H153" s="3"/>
      <c r="I153" s="3"/>
      <c r="J153" s="3"/>
      <c r="K153" s="3"/>
      <c r="L153" s="3"/>
      <c r="M153" s="3"/>
      <c r="N153" s="21"/>
      <c r="O153" s="21"/>
    </row>
    <row r="154" spans="1:15" s="4" customFormat="1" ht="12.75">
      <c r="A154" s="3"/>
      <c r="B154" s="3"/>
      <c r="C154" s="3"/>
      <c r="D154" s="3"/>
      <c r="E154" s="3"/>
      <c r="F154" s="73"/>
      <c r="G154" s="3"/>
      <c r="H154" s="3"/>
      <c r="I154" s="3"/>
      <c r="J154" s="3"/>
      <c r="K154" s="3"/>
      <c r="L154" s="3"/>
      <c r="M154" s="3"/>
      <c r="N154" s="20"/>
      <c r="O154" s="20"/>
    </row>
    <row r="155" spans="1:15" ht="12.75">
      <c r="A155" s="3"/>
      <c r="B155" s="3"/>
      <c r="C155" s="3"/>
      <c r="D155" s="3"/>
      <c r="E155" s="3"/>
      <c r="F155" s="73"/>
      <c r="G155" s="3"/>
      <c r="H155" s="3"/>
      <c r="I155" s="3"/>
      <c r="J155" s="3"/>
      <c r="K155" s="3"/>
      <c r="L155" s="3"/>
      <c r="M155" s="4"/>
      <c r="N155" s="20"/>
      <c r="O155" s="20"/>
    </row>
    <row r="156" spans="1:15" s="4" customFormat="1" ht="12.75">
      <c r="A156" s="3"/>
      <c r="B156" s="3"/>
      <c r="C156" s="3"/>
      <c r="D156" s="3"/>
      <c r="E156" s="3"/>
      <c r="F156" s="73"/>
      <c r="G156" s="3"/>
      <c r="H156" s="3"/>
      <c r="I156" s="3"/>
      <c r="J156" s="3"/>
      <c r="K156" s="3"/>
      <c r="L156" s="3"/>
      <c r="M156" s="3"/>
      <c r="N156" s="20"/>
      <c r="O156" s="20"/>
    </row>
    <row r="157" spans="1:15" ht="12.75">
      <c r="A157" s="3"/>
      <c r="B157" s="3"/>
      <c r="C157" s="3"/>
      <c r="D157" s="3"/>
      <c r="E157" s="3"/>
      <c r="F157" s="73"/>
      <c r="G157" s="3"/>
      <c r="H157" s="3"/>
      <c r="I157" s="3"/>
      <c r="J157" s="3"/>
      <c r="K157" s="3"/>
      <c r="L157" s="3"/>
      <c r="M157" s="3"/>
      <c r="N157" s="21"/>
      <c r="O157" s="21"/>
    </row>
    <row r="158" spans="1:15" ht="12.75">
      <c r="A158" s="3"/>
      <c r="B158" s="3"/>
      <c r="C158" s="3"/>
      <c r="D158" s="3"/>
      <c r="E158" s="3"/>
      <c r="F158" s="73"/>
      <c r="G158" s="3"/>
      <c r="H158" s="3"/>
      <c r="I158" s="3"/>
      <c r="J158" s="3"/>
      <c r="K158" s="3"/>
      <c r="L158" s="3"/>
      <c r="M158" s="3"/>
      <c r="N158" s="20"/>
      <c r="O158" s="20"/>
    </row>
    <row r="159" spans="1:15" ht="12.75">
      <c r="A159" s="3"/>
      <c r="B159" s="3"/>
      <c r="C159" s="3"/>
      <c r="D159" s="3"/>
      <c r="E159" s="3"/>
      <c r="F159" s="73"/>
      <c r="G159" s="3"/>
      <c r="H159" s="3"/>
      <c r="I159" s="3"/>
      <c r="J159" s="3"/>
      <c r="K159" s="3"/>
      <c r="L159" s="3"/>
      <c r="M159" s="3"/>
      <c r="N159" s="20"/>
      <c r="O159" s="20"/>
    </row>
    <row r="160" spans="1:15" ht="12.75">
      <c r="A160" s="3"/>
      <c r="B160" s="3"/>
      <c r="C160" s="3"/>
      <c r="D160" s="3"/>
      <c r="E160" s="3"/>
      <c r="F160" s="73"/>
      <c r="G160" s="3"/>
      <c r="H160" s="3"/>
      <c r="I160" s="3"/>
      <c r="J160" s="3"/>
      <c r="K160" s="3"/>
      <c r="L160" s="3"/>
      <c r="M160" s="4"/>
      <c r="N160" s="20"/>
      <c r="O160" s="20"/>
    </row>
    <row r="161" spans="1:15" ht="12.75">
      <c r="A161" s="3"/>
      <c r="B161" s="3"/>
      <c r="C161" s="3"/>
      <c r="D161" s="3"/>
      <c r="E161" s="3"/>
      <c r="F161" s="73"/>
      <c r="G161" s="3"/>
      <c r="H161" s="3"/>
      <c r="I161" s="3"/>
      <c r="J161" s="3"/>
      <c r="K161" s="3"/>
      <c r="L161" s="3"/>
      <c r="M161" s="3"/>
      <c r="N161" s="20"/>
      <c r="O161" s="20"/>
    </row>
    <row r="162" spans="1:15" ht="12.75">
      <c r="A162" s="3"/>
      <c r="B162" s="3"/>
      <c r="C162" s="3"/>
      <c r="D162" s="3"/>
      <c r="E162" s="3"/>
      <c r="F162" s="73"/>
      <c r="G162" s="3"/>
      <c r="H162" s="3"/>
      <c r="I162" s="3"/>
      <c r="J162" s="3"/>
      <c r="K162" s="3"/>
      <c r="L162" s="3"/>
      <c r="M162" s="4"/>
      <c r="N162" s="21"/>
      <c r="O162" s="21"/>
    </row>
    <row r="163" spans="1:15" ht="12.75">
      <c r="A163" s="3"/>
      <c r="B163" s="3"/>
      <c r="C163" s="3"/>
      <c r="D163" s="3"/>
      <c r="E163" s="3"/>
      <c r="F163" s="73"/>
      <c r="G163" s="3"/>
      <c r="H163" s="3"/>
      <c r="I163" s="3"/>
      <c r="J163" s="3"/>
      <c r="K163" s="3"/>
      <c r="L163" s="3"/>
      <c r="M163" s="4"/>
      <c r="N163" s="20"/>
      <c r="O163" s="20"/>
    </row>
    <row r="164" spans="1:15" ht="12.75">
      <c r="A164" s="3"/>
      <c r="B164" s="3"/>
      <c r="C164" s="3"/>
      <c r="D164" s="3"/>
      <c r="E164" s="3"/>
      <c r="F164" s="73"/>
      <c r="G164" s="3"/>
      <c r="H164" s="3"/>
      <c r="I164" s="3"/>
      <c r="J164" s="3"/>
      <c r="K164" s="3"/>
      <c r="L164" s="3"/>
      <c r="M164" s="3"/>
      <c r="N164" s="21"/>
      <c r="O164" s="21"/>
    </row>
    <row r="165" spans="1:15" ht="12.75">
      <c r="A165" s="3"/>
      <c r="B165" s="3"/>
      <c r="C165" s="3"/>
      <c r="D165" s="3"/>
      <c r="E165" s="3"/>
      <c r="F165" s="73"/>
      <c r="G165" s="3"/>
      <c r="H165" s="3"/>
      <c r="I165" s="3"/>
      <c r="J165" s="3"/>
      <c r="K165" s="3"/>
      <c r="L165" s="3"/>
      <c r="M165" s="4"/>
      <c r="N165" s="21"/>
      <c r="O165" s="21"/>
    </row>
    <row r="166" spans="1:15" ht="12.75">
      <c r="A166" s="3"/>
      <c r="B166" s="3"/>
      <c r="C166" s="3"/>
      <c r="D166" s="3"/>
      <c r="E166" s="3"/>
      <c r="F166" s="73"/>
      <c r="G166" s="3"/>
      <c r="H166" s="3"/>
      <c r="I166" s="3"/>
      <c r="J166" s="3"/>
      <c r="K166" s="3"/>
      <c r="L166" s="3"/>
      <c r="M166" s="3"/>
      <c r="N166" s="20"/>
      <c r="O166" s="20"/>
    </row>
    <row r="167" spans="1:15" ht="12.75">
      <c r="A167" s="3"/>
      <c r="B167" s="3"/>
      <c r="C167" s="3"/>
      <c r="D167" s="3"/>
      <c r="E167" s="3"/>
      <c r="F167" s="73"/>
      <c r="G167" s="3"/>
      <c r="H167" s="3"/>
      <c r="I167" s="3"/>
      <c r="J167" s="3"/>
      <c r="K167" s="3"/>
      <c r="L167" s="3"/>
      <c r="M167" s="3"/>
      <c r="N167" s="21"/>
      <c r="O167" s="21"/>
    </row>
    <row r="168" spans="1:15" ht="12.75">
      <c r="A168" s="3"/>
      <c r="B168" s="3"/>
      <c r="C168" s="3"/>
      <c r="D168" s="3"/>
      <c r="E168" s="3"/>
      <c r="F168" s="73"/>
      <c r="G168" s="3"/>
      <c r="H168" s="3"/>
      <c r="I168" s="3"/>
      <c r="J168" s="3"/>
      <c r="K168" s="3"/>
      <c r="L168" s="3"/>
      <c r="M168" s="3"/>
      <c r="N168" s="20"/>
      <c r="O168" s="20"/>
    </row>
    <row r="169" spans="1:15" ht="12.75">
      <c r="A169" s="3"/>
      <c r="B169" s="3"/>
      <c r="C169" s="3"/>
      <c r="D169" s="3"/>
      <c r="E169" s="3"/>
      <c r="F169" s="73"/>
      <c r="G169" s="3"/>
      <c r="H169" s="3"/>
      <c r="I169" s="3"/>
      <c r="J169" s="3"/>
      <c r="K169" s="3"/>
      <c r="L169" s="3"/>
      <c r="M169" s="3"/>
      <c r="N169" s="20"/>
      <c r="O169" s="20"/>
    </row>
    <row r="170" spans="1:15" ht="12.75">
      <c r="A170" s="3"/>
      <c r="B170" s="3"/>
      <c r="C170" s="3"/>
      <c r="D170" s="3"/>
      <c r="E170" s="3"/>
      <c r="F170" s="73"/>
      <c r="G170" s="3"/>
      <c r="H170" s="3"/>
      <c r="I170" s="3"/>
      <c r="J170" s="3"/>
      <c r="K170" s="3"/>
      <c r="L170" s="3"/>
      <c r="M170" s="3"/>
      <c r="N170" s="20"/>
      <c r="O170" s="20"/>
    </row>
    <row r="171" spans="1:15" ht="12.75">
      <c r="A171" s="3"/>
      <c r="B171" s="3"/>
      <c r="C171" s="3"/>
      <c r="D171" s="3"/>
      <c r="E171" s="3"/>
      <c r="F171" s="73"/>
      <c r="G171" s="3"/>
      <c r="H171" s="3"/>
      <c r="I171" s="3"/>
      <c r="J171" s="3"/>
      <c r="K171" s="3"/>
      <c r="L171" s="3"/>
      <c r="M171" s="3"/>
      <c r="N171" s="20"/>
      <c r="O171" s="20"/>
    </row>
    <row r="172" spans="1:15" ht="12.75">
      <c r="A172" s="3"/>
      <c r="B172" s="3"/>
      <c r="C172" s="3"/>
      <c r="D172" s="3"/>
      <c r="E172" s="3"/>
      <c r="F172" s="7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2.75">
      <c r="A173" s="3"/>
      <c r="B173" s="3"/>
      <c r="C173" s="3"/>
      <c r="D173" s="3"/>
      <c r="E173" s="3"/>
      <c r="F173" s="7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2.75">
      <c r="A174" s="3"/>
      <c r="B174" s="3"/>
      <c r="C174" s="3"/>
      <c r="D174" s="3"/>
      <c r="E174" s="3"/>
      <c r="F174" s="7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12.75">
      <c r="A175" s="3"/>
      <c r="B175" s="3"/>
      <c r="C175" s="3"/>
      <c r="D175" s="3"/>
      <c r="E175" s="3"/>
      <c r="F175" s="7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2.75">
      <c r="A176" s="3"/>
      <c r="B176" s="3"/>
      <c r="C176" s="3"/>
      <c r="D176" s="3"/>
      <c r="E176" s="3"/>
      <c r="F176" s="7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2.75">
      <c r="A177" s="3"/>
      <c r="B177" s="3"/>
      <c r="C177" s="3"/>
      <c r="D177" s="3"/>
      <c r="E177" s="3"/>
      <c r="F177" s="7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2.75">
      <c r="A178" s="3"/>
      <c r="B178" s="3"/>
      <c r="C178" s="3"/>
      <c r="D178" s="3"/>
      <c r="E178" s="3"/>
      <c r="F178" s="7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2.75">
      <c r="A179" s="3"/>
      <c r="B179" s="3"/>
      <c r="C179" s="3"/>
      <c r="D179" s="3"/>
      <c r="E179" s="3"/>
      <c r="F179" s="7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2.75">
      <c r="A180" s="3"/>
      <c r="B180" s="3"/>
      <c r="C180" s="3"/>
      <c r="D180" s="3"/>
      <c r="E180" s="3"/>
      <c r="F180" s="7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2.75">
      <c r="A181" s="3"/>
      <c r="B181" s="3"/>
      <c r="C181" s="3"/>
      <c r="D181" s="3"/>
      <c r="E181" s="3"/>
      <c r="F181" s="7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12.75">
      <c r="A182" s="3"/>
      <c r="B182" s="3"/>
      <c r="C182" s="3"/>
      <c r="D182" s="3"/>
      <c r="E182" s="3"/>
      <c r="F182" s="7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2.75">
      <c r="A183" s="3"/>
      <c r="B183" s="3"/>
      <c r="C183" s="3"/>
      <c r="D183" s="3"/>
      <c r="E183" s="3"/>
      <c r="F183" s="7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2.75">
      <c r="A184" s="3"/>
      <c r="B184" s="3"/>
      <c r="C184" s="3"/>
      <c r="D184" s="3"/>
      <c r="E184" s="3"/>
      <c r="F184" s="7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2.75">
      <c r="A185" s="3"/>
      <c r="B185" s="3"/>
      <c r="C185" s="3"/>
      <c r="D185" s="3"/>
      <c r="E185" s="3"/>
      <c r="F185" s="7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2.75">
      <c r="A186" s="3"/>
      <c r="B186" s="3"/>
      <c r="C186" s="3"/>
      <c r="D186" s="3"/>
      <c r="E186" s="3"/>
      <c r="F186" s="7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2.75">
      <c r="A187" s="3"/>
      <c r="B187" s="3"/>
      <c r="C187" s="3"/>
      <c r="D187" s="3"/>
      <c r="E187" s="3"/>
      <c r="F187" s="7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2.75">
      <c r="A188" s="3"/>
      <c r="B188" s="3"/>
      <c r="C188" s="3"/>
      <c r="D188" s="3"/>
      <c r="E188" s="3"/>
      <c r="F188" s="7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2.75">
      <c r="A189" s="3"/>
      <c r="B189" s="3"/>
      <c r="C189" s="3"/>
      <c r="D189" s="3"/>
      <c r="E189" s="3"/>
      <c r="F189" s="7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2.75">
      <c r="A190" s="3"/>
      <c r="B190" s="3"/>
      <c r="C190" s="3"/>
      <c r="D190" s="3"/>
      <c r="E190" s="3"/>
      <c r="F190" s="7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2.75">
      <c r="A191" s="3"/>
      <c r="B191" s="3"/>
      <c r="C191" s="3"/>
      <c r="D191" s="3"/>
      <c r="E191" s="3"/>
      <c r="F191" s="7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2.75">
      <c r="A192" s="3"/>
      <c r="B192" s="3"/>
      <c r="C192" s="3"/>
      <c r="D192" s="3"/>
      <c r="E192" s="3"/>
      <c r="F192" s="7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2.75">
      <c r="A193" s="3"/>
      <c r="B193" s="3"/>
      <c r="C193" s="3"/>
      <c r="D193" s="3"/>
      <c r="E193" s="3"/>
      <c r="F193" s="7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12.75">
      <c r="A194" s="3"/>
      <c r="B194" s="3"/>
      <c r="C194" s="3"/>
      <c r="D194" s="3"/>
      <c r="E194" s="3"/>
      <c r="F194" s="7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2.75">
      <c r="A195" s="3"/>
      <c r="B195" s="3"/>
      <c r="C195" s="3"/>
      <c r="D195" s="3"/>
      <c r="E195" s="3"/>
      <c r="F195" s="7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2.75">
      <c r="A196" s="3"/>
      <c r="B196" s="3"/>
      <c r="C196" s="3"/>
      <c r="D196" s="3"/>
      <c r="E196" s="3"/>
      <c r="F196" s="7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2.75">
      <c r="A197" s="3"/>
      <c r="B197" s="3"/>
      <c r="C197" s="3"/>
      <c r="D197" s="3"/>
      <c r="E197" s="3"/>
      <c r="F197" s="7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2.75">
      <c r="A198" s="3"/>
      <c r="B198" s="3"/>
      <c r="C198" s="3"/>
      <c r="D198" s="3"/>
      <c r="E198" s="3"/>
      <c r="F198" s="7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12.75">
      <c r="A199" s="3"/>
      <c r="B199" s="3"/>
      <c r="C199" s="3"/>
      <c r="D199" s="3"/>
      <c r="E199" s="3"/>
      <c r="F199" s="7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2.75">
      <c r="A200" s="3"/>
      <c r="B200" s="3"/>
      <c r="C200" s="3"/>
      <c r="D200" s="3"/>
      <c r="E200" s="3"/>
      <c r="F200" s="7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2.75">
      <c r="A201" s="3"/>
      <c r="B201" s="3"/>
      <c r="C201" s="3"/>
      <c r="D201" s="3"/>
      <c r="E201" s="3"/>
      <c r="F201" s="7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2.75">
      <c r="A202" s="3"/>
      <c r="B202" s="3"/>
      <c r="C202" s="3"/>
      <c r="D202" s="3"/>
      <c r="E202" s="3"/>
      <c r="F202" s="7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2.75">
      <c r="A203" s="3"/>
      <c r="B203" s="3"/>
      <c r="C203" s="3"/>
      <c r="D203" s="3"/>
      <c r="E203" s="3"/>
      <c r="F203" s="7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2.75">
      <c r="A204" s="3"/>
      <c r="B204" s="3"/>
      <c r="C204" s="3"/>
      <c r="D204" s="3"/>
      <c r="E204" s="3"/>
      <c r="F204" s="7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12.75">
      <c r="A205" s="3"/>
      <c r="B205" s="3"/>
      <c r="C205" s="3"/>
      <c r="D205" s="3"/>
      <c r="E205" s="3"/>
      <c r="F205" s="7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12.75">
      <c r="A206" s="3"/>
      <c r="B206" s="3"/>
      <c r="C206" s="3"/>
      <c r="D206" s="3"/>
      <c r="E206" s="3"/>
      <c r="F206" s="7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12.75">
      <c r="A207" s="3"/>
      <c r="B207" s="3"/>
      <c r="C207" s="3"/>
      <c r="D207" s="3"/>
      <c r="E207" s="3"/>
      <c r="F207" s="7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ht="12.75">
      <c r="A208" s="3"/>
      <c r="B208" s="3"/>
      <c r="C208" s="3"/>
      <c r="D208" s="3"/>
      <c r="E208" s="3"/>
      <c r="F208" s="7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2.75">
      <c r="A209" s="3"/>
      <c r="B209" s="3"/>
      <c r="C209" s="3"/>
      <c r="D209" s="3"/>
      <c r="E209" s="3"/>
      <c r="F209" s="7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2.75">
      <c r="A210" s="3"/>
      <c r="B210" s="3"/>
      <c r="C210" s="3"/>
      <c r="D210" s="3"/>
      <c r="E210" s="3"/>
      <c r="F210" s="7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12.75">
      <c r="A211" s="3"/>
      <c r="B211" s="3"/>
      <c r="C211" s="3"/>
      <c r="D211" s="3"/>
      <c r="E211" s="3"/>
      <c r="F211" s="7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2.75">
      <c r="A212" s="3"/>
      <c r="B212" s="3"/>
      <c r="C212" s="3"/>
      <c r="D212" s="3"/>
      <c r="E212" s="3"/>
      <c r="F212" s="7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12.75">
      <c r="A213" s="3"/>
      <c r="B213" s="3"/>
      <c r="C213" s="3"/>
      <c r="D213" s="3"/>
      <c r="E213" s="3"/>
      <c r="F213" s="7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2.75">
      <c r="A214" s="3"/>
      <c r="B214" s="3"/>
      <c r="C214" s="3"/>
      <c r="D214" s="3"/>
      <c r="E214" s="3"/>
      <c r="F214" s="7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2.75">
      <c r="A215" s="3"/>
      <c r="B215" s="3"/>
      <c r="C215" s="3"/>
      <c r="D215" s="3"/>
      <c r="E215" s="3"/>
      <c r="F215" s="7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2.75">
      <c r="A216" s="3"/>
      <c r="B216" s="3"/>
      <c r="C216" s="3"/>
      <c r="D216" s="3"/>
      <c r="E216" s="3"/>
      <c r="F216" s="7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2.75">
      <c r="A217" s="3"/>
      <c r="B217" s="3"/>
      <c r="C217" s="3"/>
      <c r="D217" s="3"/>
      <c r="E217" s="3"/>
      <c r="F217" s="7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2.75">
      <c r="A218" s="3"/>
      <c r="B218" s="3"/>
      <c r="C218" s="3"/>
      <c r="D218" s="3"/>
      <c r="E218" s="3"/>
      <c r="F218" s="7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12.75">
      <c r="A219" s="3"/>
      <c r="B219" s="3"/>
      <c r="C219" s="3"/>
      <c r="D219" s="3"/>
      <c r="E219" s="3"/>
      <c r="F219" s="7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12.75">
      <c r="A220" s="3"/>
      <c r="B220" s="3"/>
      <c r="C220" s="3"/>
      <c r="D220" s="3"/>
      <c r="E220" s="3"/>
      <c r="F220" s="7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12.75">
      <c r="A221" s="3"/>
      <c r="B221" s="3"/>
      <c r="C221" s="3"/>
      <c r="D221" s="3"/>
      <c r="E221" s="3"/>
      <c r="F221" s="7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12.75">
      <c r="A222" s="3"/>
      <c r="B222" s="3"/>
      <c r="C222" s="3"/>
      <c r="D222" s="3"/>
      <c r="E222" s="3"/>
      <c r="F222" s="7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12.75">
      <c r="A223" s="3"/>
      <c r="B223" s="3"/>
      <c r="C223" s="3"/>
      <c r="D223" s="3"/>
      <c r="E223" s="3"/>
      <c r="F223" s="7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ht="12.75">
      <c r="A224" s="3"/>
      <c r="B224" s="3"/>
      <c r="C224" s="3"/>
      <c r="D224" s="3"/>
      <c r="E224" s="3"/>
      <c r="F224" s="7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12.75">
      <c r="A225" s="3"/>
      <c r="B225" s="3"/>
      <c r="C225" s="3"/>
      <c r="D225" s="3"/>
      <c r="E225" s="3"/>
      <c r="F225" s="7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12.75">
      <c r="A226" s="3"/>
      <c r="B226" s="3"/>
      <c r="C226" s="3"/>
      <c r="D226" s="3"/>
      <c r="E226" s="3"/>
      <c r="F226" s="7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2.75">
      <c r="A227" s="3"/>
      <c r="B227" s="3"/>
      <c r="C227" s="3"/>
      <c r="D227" s="3"/>
      <c r="E227" s="3"/>
      <c r="F227" s="7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2.75">
      <c r="A228" s="3"/>
      <c r="B228" s="3"/>
      <c r="C228" s="3"/>
      <c r="D228" s="3"/>
      <c r="E228" s="3"/>
      <c r="F228" s="7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2.75">
      <c r="A229" s="3"/>
      <c r="B229" s="3"/>
      <c r="C229" s="3"/>
      <c r="D229" s="3"/>
      <c r="E229" s="3"/>
      <c r="F229" s="7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2.75">
      <c r="A230" s="3"/>
      <c r="B230" s="3"/>
      <c r="C230" s="3"/>
      <c r="D230" s="3"/>
      <c r="E230" s="3"/>
      <c r="F230" s="7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2.75">
      <c r="A231" s="3"/>
      <c r="B231" s="3"/>
      <c r="C231" s="3"/>
      <c r="D231" s="3"/>
      <c r="E231" s="3"/>
      <c r="F231" s="7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2.75">
      <c r="A232" s="3"/>
      <c r="B232" s="3"/>
      <c r="C232" s="3"/>
      <c r="D232" s="3"/>
      <c r="E232" s="3"/>
      <c r="F232" s="7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2.75">
      <c r="A233" s="3"/>
      <c r="B233" s="3"/>
      <c r="C233" s="3"/>
      <c r="D233" s="3"/>
      <c r="E233" s="3"/>
      <c r="F233" s="7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12.75">
      <c r="A234" s="3"/>
      <c r="B234" s="3"/>
      <c r="C234" s="3"/>
      <c r="D234" s="3"/>
      <c r="E234" s="3"/>
      <c r="F234" s="7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2.75">
      <c r="A235" s="3"/>
      <c r="B235" s="3"/>
      <c r="C235" s="3"/>
      <c r="D235" s="3"/>
      <c r="E235" s="3"/>
      <c r="F235" s="7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2.75">
      <c r="A236" s="3"/>
      <c r="B236" s="3"/>
      <c r="C236" s="3"/>
      <c r="D236" s="3"/>
      <c r="E236" s="3"/>
      <c r="F236" s="7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2.75">
      <c r="A237" s="3"/>
      <c r="B237" s="3"/>
      <c r="C237" s="3"/>
      <c r="D237" s="3"/>
      <c r="E237" s="3"/>
      <c r="F237" s="7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2.75">
      <c r="A238" s="3"/>
      <c r="B238" s="3"/>
      <c r="C238" s="3"/>
      <c r="D238" s="3"/>
      <c r="E238" s="3"/>
      <c r="F238" s="7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2.75">
      <c r="A239" s="3"/>
      <c r="B239" s="3"/>
      <c r="C239" s="3"/>
      <c r="D239" s="3"/>
      <c r="E239" s="3"/>
      <c r="F239" s="7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2.75">
      <c r="A240" s="3"/>
      <c r="B240" s="3"/>
      <c r="C240" s="3"/>
      <c r="D240" s="3"/>
      <c r="E240" s="3"/>
      <c r="F240" s="7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2.75">
      <c r="A241" s="3"/>
      <c r="B241" s="3"/>
      <c r="C241" s="3"/>
      <c r="D241" s="3"/>
      <c r="E241" s="3"/>
      <c r="F241" s="7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2.75">
      <c r="A242" s="3"/>
      <c r="B242" s="3"/>
      <c r="C242" s="3"/>
      <c r="D242" s="3"/>
      <c r="E242" s="3"/>
      <c r="F242" s="7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12.75">
      <c r="A243" s="3"/>
      <c r="B243" s="3"/>
      <c r="C243" s="3"/>
      <c r="D243" s="3"/>
      <c r="E243" s="3"/>
      <c r="F243" s="7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2.75">
      <c r="A244" s="3"/>
      <c r="B244" s="3"/>
      <c r="C244" s="3"/>
      <c r="D244" s="3"/>
      <c r="E244" s="3"/>
      <c r="F244" s="7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2.75">
      <c r="A245" s="3"/>
      <c r="B245" s="3"/>
      <c r="C245" s="3"/>
      <c r="D245" s="3"/>
      <c r="E245" s="3"/>
      <c r="F245" s="7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2.75">
      <c r="A246" s="3"/>
      <c r="B246" s="3"/>
      <c r="C246" s="3"/>
      <c r="D246" s="3"/>
      <c r="E246" s="3"/>
      <c r="F246" s="7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2.75">
      <c r="A247" s="3"/>
      <c r="B247" s="3"/>
      <c r="C247" s="3"/>
      <c r="D247" s="3"/>
      <c r="E247" s="3"/>
      <c r="F247" s="7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2.75">
      <c r="A248" s="3"/>
      <c r="B248" s="3"/>
      <c r="C248" s="3"/>
      <c r="D248" s="3"/>
      <c r="E248" s="3"/>
      <c r="F248" s="7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2.75">
      <c r="A249" s="3"/>
      <c r="B249" s="3"/>
      <c r="C249" s="3"/>
      <c r="D249" s="3"/>
      <c r="E249" s="3"/>
      <c r="F249" s="7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2.75">
      <c r="A250" s="3"/>
      <c r="B250" s="3"/>
      <c r="C250" s="3"/>
      <c r="D250" s="3"/>
      <c r="E250" s="3"/>
      <c r="F250" s="7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2.75">
      <c r="A251" s="3"/>
      <c r="B251" s="3"/>
      <c r="C251" s="3"/>
      <c r="D251" s="3"/>
      <c r="E251" s="3"/>
      <c r="F251" s="7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2.75">
      <c r="A252" s="3"/>
      <c r="B252" s="3"/>
      <c r="C252" s="3"/>
      <c r="D252" s="3"/>
      <c r="E252" s="3"/>
      <c r="F252" s="7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12.75">
      <c r="A253" s="3"/>
      <c r="B253" s="3"/>
      <c r="C253" s="3"/>
      <c r="D253" s="3"/>
      <c r="E253" s="3"/>
      <c r="F253" s="7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12.75">
      <c r="A254" s="3"/>
      <c r="B254" s="3"/>
      <c r="C254" s="3"/>
      <c r="D254" s="3"/>
      <c r="E254" s="3"/>
      <c r="F254" s="7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12.75">
      <c r="A255" s="3"/>
      <c r="B255" s="3"/>
      <c r="C255" s="3"/>
      <c r="D255" s="3"/>
      <c r="E255" s="3"/>
      <c r="F255" s="7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ht="12.75">
      <c r="A256" s="3"/>
      <c r="B256" s="3"/>
      <c r="C256" s="3"/>
      <c r="D256" s="3"/>
      <c r="E256" s="3"/>
      <c r="F256" s="7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2.75">
      <c r="A257" s="3"/>
      <c r="B257" s="3"/>
      <c r="C257" s="3"/>
      <c r="D257" s="3"/>
      <c r="E257" s="3"/>
      <c r="F257" s="7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12.75">
      <c r="A258" s="3"/>
      <c r="B258" s="3"/>
      <c r="C258" s="3"/>
      <c r="D258" s="3"/>
      <c r="E258" s="3"/>
      <c r="F258" s="7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2.75">
      <c r="A259" s="3"/>
      <c r="B259" s="3"/>
      <c r="C259" s="3"/>
      <c r="D259" s="3"/>
      <c r="E259" s="3"/>
      <c r="F259" s="7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12.75">
      <c r="A260" s="3"/>
      <c r="B260" s="3"/>
      <c r="C260" s="3"/>
      <c r="D260" s="3"/>
      <c r="E260" s="3"/>
      <c r="F260" s="7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ht="12.75">
      <c r="A261" s="3"/>
      <c r="B261" s="3"/>
      <c r="C261" s="3"/>
      <c r="D261" s="3"/>
      <c r="E261" s="3"/>
      <c r="F261" s="7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ht="12.75">
      <c r="A262" s="3"/>
      <c r="B262" s="3"/>
      <c r="C262" s="3"/>
      <c r="D262" s="3"/>
      <c r="E262" s="3"/>
      <c r="F262" s="7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12.75">
      <c r="A263" s="3"/>
      <c r="B263" s="3"/>
      <c r="C263" s="3"/>
      <c r="D263" s="3"/>
      <c r="E263" s="3"/>
      <c r="F263" s="7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ht="12.75">
      <c r="A264" s="3"/>
      <c r="B264" s="3"/>
      <c r="C264" s="3"/>
      <c r="D264" s="3"/>
      <c r="E264" s="3"/>
      <c r="F264" s="7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2.75">
      <c r="A265" s="3"/>
      <c r="B265" s="3"/>
      <c r="C265" s="3"/>
      <c r="D265" s="3"/>
      <c r="E265" s="3"/>
      <c r="F265" s="73"/>
      <c r="G265" s="3"/>
      <c r="H265" s="3"/>
      <c r="I265" s="3"/>
      <c r="J265" s="3"/>
      <c r="K265" s="3"/>
      <c r="L265" s="3"/>
      <c r="M265" s="3"/>
      <c r="N265" s="3"/>
      <c r="O265" s="3"/>
    </row>
    <row r="266" spans="1:15" ht="12.75">
      <c r="A266" s="3"/>
      <c r="B266" s="3"/>
      <c r="C266" s="3"/>
      <c r="D266" s="3"/>
      <c r="E266" s="3"/>
      <c r="F266" s="73"/>
      <c r="G266" s="3"/>
      <c r="H266" s="3"/>
      <c r="I266" s="3"/>
      <c r="J266" s="3"/>
      <c r="K266" s="3"/>
      <c r="L266" s="3"/>
      <c r="M266" s="3"/>
      <c r="N266" s="3"/>
      <c r="O266" s="3"/>
    </row>
    <row r="267" spans="1:15" ht="12.75">
      <c r="A267" s="3"/>
      <c r="B267" s="3"/>
      <c r="C267" s="3"/>
      <c r="D267" s="3"/>
      <c r="E267" s="3"/>
      <c r="F267" s="7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ht="12.75">
      <c r="A268" s="3"/>
      <c r="B268" s="3"/>
      <c r="C268" s="3"/>
      <c r="D268" s="3"/>
      <c r="E268" s="3"/>
      <c r="F268" s="7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12.75">
      <c r="A269" s="3"/>
      <c r="B269" s="3"/>
      <c r="C269" s="3"/>
      <c r="D269" s="3"/>
      <c r="E269" s="3"/>
      <c r="F269" s="7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12.75">
      <c r="A270" s="3"/>
      <c r="B270" s="3"/>
      <c r="C270" s="3"/>
      <c r="D270" s="3"/>
      <c r="E270" s="3"/>
      <c r="F270" s="7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ht="12.75">
      <c r="A271" s="3"/>
      <c r="B271" s="3"/>
      <c r="C271" s="3"/>
      <c r="D271" s="3"/>
      <c r="E271" s="3"/>
      <c r="F271" s="7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ht="12.75">
      <c r="A272" s="3"/>
      <c r="B272" s="3"/>
      <c r="C272" s="3"/>
      <c r="D272" s="3"/>
      <c r="E272" s="3"/>
      <c r="F272" s="7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2.75">
      <c r="A273" s="3"/>
      <c r="B273" s="3"/>
      <c r="C273" s="3"/>
      <c r="D273" s="3"/>
      <c r="E273" s="3"/>
      <c r="F273" s="73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12.75">
      <c r="A274" s="3"/>
      <c r="B274" s="3"/>
      <c r="C274" s="3"/>
      <c r="D274" s="3"/>
      <c r="E274" s="3"/>
      <c r="F274" s="73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12.75">
      <c r="A275" s="3"/>
      <c r="B275" s="3"/>
      <c r="C275" s="3"/>
      <c r="D275" s="3"/>
      <c r="E275" s="3"/>
      <c r="F275" s="7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ht="12.75">
      <c r="A276" s="3"/>
      <c r="B276" s="3"/>
      <c r="C276" s="3"/>
      <c r="D276" s="3"/>
      <c r="E276" s="3"/>
      <c r="F276" s="7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ht="12.75">
      <c r="A277" s="3"/>
      <c r="B277" s="3"/>
      <c r="C277" s="3"/>
      <c r="D277" s="3"/>
      <c r="E277" s="3"/>
      <c r="F277" s="73"/>
      <c r="G277" s="3"/>
      <c r="H277" s="3"/>
      <c r="I277" s="3"/>
      <c r="J277" s="3"/>
      <c r="K277" s="3"/>
      <c r="L277" s="3"/>
      <c r="M277" s="3"/>
      <c r="N277" s="3"/>
      <c r="O277" s="3"/>
    </row>
    <row r="278" spans="1:15" ht="12.75">
      <c r="A278" s="3"/>
      <c r="B278" s="3"/>
      <c r="C278" s="3"/>
      <c r="D278" s="3"/>
      <c r="E278" s="3"/>
      <c r="F278" s="73"/>
      <c r="G278" s="3"/>
      <c r="H278" s="3"/>
      <c r="I278" s="3"/>
      <c r="J278" s="3"/>
      <c r="K278" s="3"/>
      <c r="L278" s="3"/>
      <c r="M278" s="3"/>
      <c r="N278" s="3"/>
      <c r="O278" s="3"/>
    </row>
    <row r="279" spans="1:15" ht="12.75">
      <c r="A279" s="3"/>
      <c r="B279" s="3"/>
      <c r="C279" s="3"/>
      <c r="D279" s="3"/>
      <c r="E279" s="3"/>
      <c r="F279" s="73"/>
      <c r="G279" s="3"/>
      <c r="H279" s="3"/>
      <c r="I279" s="3"/>
      <c r="J279" s="3"/>
      <c r="K279" s="3"/>
      <c r="L279" s="3"/>
      <c r="M279" s="3"/>
      <c r="N279" s="3"/>
      <c r="O279" s="3"/>
    </row>
    <row r="280" spans="1:15" ht="12.75">
      <c r="A280" s="3"/>
      <c r="B280" s="3"/>
      <c r="C280" s="3"/>
      <c r="D280" s="3"/>
      <c r="E280" s="3"/>
      <c r="F280" s="73"/>
      <c r="G280" s="3"/>
      <c r="H280" s="3"/>
      <c r="I280" s="3"/>
      <c r="J280" s="3"/>
      <c r="K280" s="3"/>
      <c r="L280" s="3"/>
      <c r="M280" s="3"/>
      <c r="N280" s="3"/>
      <c r="O280" s="3"/>
    </row>
    <row r="281" spans="1:15" ht="12.75">
      <c r="A281" s="3"/>
      <c r="B281" s="3"/>
      <c r="C281" s="3"/>
      <c r="D281" s="3"/>
      <c r="E281" s="3"/>
      <c r="F281" s="73"/>
      <c r="G281" s="3"/>
      <c r="H281" s="3"/>
      <c r="I281" s="3"/>
      <c r="J281" s="3"/>
      <c r="K281" s="3"/>
      <c r="L281" s="3"/>
      <c r="M281" s="3"/>
      <c r="N281" s="3"/>
      <c r="O281" s="3"/>
    </row>
    <row r="282" spans="1:15" ht="12.75">
      <c r="A282" s="3"/>
      <c r="B282" s="3"/>
      <c r="C282" s="3"/>
      <c r="D282" s="3"/>
      <c r="E282" s="3"/>
      <c r="F282" s="73"/>
      <c r="G282" s="3"/>
      <c r="H282" s="3"/>
      <c r="I282" s="3"/>
      <c r="J282" s="3"/>
      <c r="K282" s="3"/>
      <c r="L282" s="3"/>
      <c r="M282" s="3"/>
      <c r="N282" s="3"/>
      <c r="O282" s="3"/>
    </row>
    <row r="283" spans="1:15" ht="12.75">
      <c r="A283" s="3"/>
      <c r="B283" s="3"/>
      <c r="C283" s="3"/>
      <c r="D283" s="3"/>
      <c r="E283" s="3"/>
      <c r="F283" s="73"/>
      <c r="G283" s="3"/>
      <c r="H283" s="3"/>
      <c r="I283" s="3"/>
      <c r="J283" s="3"/>
      <c r="K283" s="3"/>
      <c r="L283" s="3"/>
      <c r="M283" s="3"/>
      <c r="N283" s="3"/>
      <c r="O283" s="3"/>
    </row>
    <row r="284" spans="1:15" ht="12.75">
      <c r="A284" s="3"/>
      <c r="B284" s="3"/>
      <c r="C284" s="3"/>
      <c r="D284" s="3"/>
      <c r="E284" s="3"/>
      <c r="F284" s="73"/>
      <c r="G284" s="3"/>
      <c r="H284" s="3"/>
      <c r="I284" s="3"/>
      <c r="J284" s="3"/>
      <c r="K284" s="3"/>
      <c r="L284" s="3"/>
      <c r="M284" s="3"/>
      <c r="N284" s="3"/>
      <c r="O284" s="3"/>
    </row>
    <row r="285" spans="1:15" ht="12.75">
      <c r="A285" s="3"/>
      <c r="B285" s="3"/>
      <c r="C285" s="3"/>
      <c r="D285" s="3"/>
      <c r="E285" s="3"/>
      <c r="F285" s="73"/>
      <c r="G285" s="3"/>
      <c r="H285" s="3"/>
      <c r="I285" s="3"/>
      <c r="J285" s="3"/>
      <c r="K285" s="3"/>
      <c r="L285" s="3"/>
      <c r="M285" s="3"/>
      <c r="N285" s="3"/>
      <c r="O285" s="3"/>
    </row>
    <row r="286" spans="1:15" ht="12.75">
      <c r="A286" s="3"/>
      <c r="B286" s="3"/>
      <c r="C286" s="3"/>
      <c r="D286" s="3"/>
      <c r="E286" s="3"/>
      <c r="F286" s="73"/>
      <c r="G286" s="3"/>
      <c r="H286" s="3"/>
      <c r="I286" s="3"/>
      <c r="J286" s="3"/>
      <c r="K286" s="3"/>
      <c r="L286" s="3"/>
      <c r="M286" s="3"/>
      <c r="N286" s="3"/>
      <c r="O286" s="3"/>
    </row>
    <row r="287" spans="1:15" ht="12.75">
      <c r="A287" s="3"/>
      <c r="B287" s="3"/>
      <c r="C287" s="3"/>
      <c r="D287" s="3"/>
      <c r="E287" s="3"/>
      <c r="F287" s="73"/>
      <c r="G287" s="3"/>
      <c r="H287" s="3"/>
      <c r="I287" s="3"/>
      <c r="J287" s="3"/>
      <c r="K287" s="3"/>
      <c r="L287" s="3"/>
      <c r="M287" s="3"/>
      <c r="N287" s="3"/>
      <c r="O287" s="3"/>
    </row>
    <row r="288" spans="1:15" ht="12.75">
      <c r="A288" s="3"/>
      <c r="B288" s="3"/>
      <c r="C288" s="3"/>
      <c r="D288" s="3"/>
      <c r="E288" s="3"/>
      <c r="F288" s="73"/>
      <c r="G288" s="3"/>
      <c r="H288" s="3"/>
      <c r="I288" s="3"/>
      <c r="J288" s="3"/>
      <c r="K288" s="3"/>
      <c r="L288" s="3"/>
      <c r="M288" s="3"/>
      <c r="N288" s="3"/>
      <c r="O288" s="3"/>
    </row>
    <row r="289" spans="1:15" ht="12.75">
      <c r="A289" s="3"/>
      <c r="B289" s="3"/>
      <c r="C289" s="3"/>
      <c r="D289" s="3"/>
      <c r="E289" s="3"/>
      <c r="F289" s="73"/>
      <c r="G289" s="3"/>
      <c r="H289" s="3"/>
      <c r="I289" s="3"/>
      <c r="J289" s="3"/>
      <c r="K289" s="3"/>
      <c r="L289" s="3"/>
      <c r="M289" s="3"/>
      <c r="N289" s="3"/>
      <c r="O289" s="3"/>
    </row>
    <row r="290" spans="1:15" ht="12.75">
      <c r="A290" s="3"/>
      <c r="B290" s="3"/>
      <c r="C290" s="3"/>
      <c r="D290" s="3"/>
      <c r="E290" s="3"/>
      <c r="F290" s="73"/>
      <c r="G290" s="3"/>
      <c r="H290" s="3"/>
      <c r="I290" s="3"/>
      <c r="J290" s="3"/>
      <c r="K290" s="3"/>
      <c r="L290" s="3"/>
      <c r="M290" s="3"/>
      <c r="N290" s="3"/>
      <c r="O290" s="3"/>
    </row>
    <row r="291" spans="1:15" ht="12.75">
      <c r="A291" s="3"/>
      <c r="B291" s="3"/>
      <c r="C291" s="3"/>
      <c r="D291" s="3"/>
      <c r="E291" s="3"/>
      <c r="F291" s="73"/>
      <c r="G291" s="3"/>
      <c r="H291" s="3"/>
      <c r="I291" s="3"/>
      <c r="J291" s="3"/>
      <c r="K291" s="3"/>
      <c r="L291" s="3"/>
      <c r="M291" s="3"/>
      <c r="N291" s="3"/>
      <c r="O291" s="3"/>
    </row>
    <row r="292" spans="1:15" ht="12.75">
      <c r="A292" s="3"/>
      <c r="B292" s="3"/>
      <c r="C292" s="3"/>
      <c r="D292" s="3"/>
      <c r="E292" s="3"/>
      <c r="F292" s="73"/>
      <c r="G292" s="3"/>
      <c r="H292" s="3"/>
      <c r="I292" s="3"/>
      <c r="J292" s="3"/>
      <c r="K292" s="3"/>
      <c r="L292" s="3"/>
      <c r="M292" s="3"/>
      <c r="N292" s="3"/>
      <c r="O292" s="3"/>
    </row>
    <row r="293" spans="1:15" ht="12.75">
      <c r="A293" s="3"/>
      <c r="B293" s="3"/>
      <c r="C293" s="3"/>
      <c r="D293" s="3"/>
      <c r="E293" s="3"/>
      <c r="F293" s="73"/>
      <c r="G293" s="3"/>
      <c r="H293" s="3"/>
      <c r="I293" s="3"/>
      <c r="J293" s="3"/>
      <c r="K293" s="3"/>
      <c r="L293" s="3"/>
      <c r="M293" s="3"/>
      <c r="N293" s="3"/>
      <c r="O293" s="3"/>
    </row>
    <row r="294" spans="1:15" ht="12.75">
      <c r="A294" s="3"/>
      <c r="B294" s="3"/>
      <c r="C294" s="3"/>
      <c r="D294" s="3"/>
      <c r="E294" s="3"/>
      <c r="F294" s="73"/>
      <c r="G294" s="3"/>
      <c r="H294" s="3"/>
      <c r="I294" s="3"/>
      <c r="J294" s="3"/>
      <c r="K294" s="3"/>
      <c r="L294" s="3"/>
      <c r="M294" s="3"/>
      <c r="N294" s="3"/>
      <c r="O294" s="3"/>
    </row>
    <row r="295" spans="1:15" ht="12.75">
      <c r="A295" s="3"/>
      <c r="B295" s="3"/>
      <c r="C295" s="3"/>
      <c r="D295" s="3"/>
      <c r="E295" s="3"/>
      <c r="F295" s="73"/>
      <c r="G295" s="3"/>
      <c r="H295" s="3"/>
      <c r="I295" s="3"/>
      <c r="J295" s="3"/>
      <c r="K295" s="3"/>
      <c r="L295" s="3"/>
      <c r="M295" s="3"/>
      <c r="N295" s="3"/>
      <c r="O295" s="3"/>
    </row>
    <row r="296" spans="1:15" ht="12.75">
      <c r="A296" s="3"/>
      <c r="B296" s="3"/>
      <c r="C296" s="3"/>
      <c r="D296" s="3"/>
      <c r="E296" s="3"/>
      <c r="F296" s="73"/>
      <c r="G296" s="3"/>
      <c r="H296" s="3"/>
      <c r="I296" s="3"/>
      <c r="J296" s="3"/>
      <c r="K296" s="3"/>
      <c r="L296" s="3"/>
      <c r="M296" s="3"/>
      <c r="N296" s="3"/>
      <c r="O296" s="3"/>
    </row>
    <row r="297" spans="1:15" ht="12.75">
      <c r="A297" s="3"/>
      <c r="B297" s="3"/>
      <c r="C297" s="3"/>
      <c r="D297" s="3"/>
      <c r="E297" s="3"/>
      <c r="F297" s="73"/>
      <c r="G297" s="3"/>
      <c r="H297" s="3"/>
      <c r="I297" s="3"/>
      <c r="J297" s="3"/>
      <c r="K297" s="3"/>
      <c r="L297" s="3"/>
      <c r="M297" s="3"/>
      <c r="N297" s="3"/>
      <c r="O297" s="3"/>
    </row>
    <row r="298" spans="1:15" ht="12.75">
      <c r="A298" s="3"/>
      <c r="B298" s="3"/>
      <c r="C298" s="3"/>
      <c r="D298" s="3"/>
      <c r="E298" s="3"/>
      <c r="F298" s="73"/>
      <c r="G298" s="3"/>
      <c r="H298" s="3"/>
      <c r="I298" s="3"/>
      <c r="J298" s="3"/>
      <c r="K298" s="3"/>
      <c r="L298" s="3"/>
      <c r="M298" s="3"/>
      <c r="N298" s="3"/>
      <c r="O298" s="3"/>
    </row>
    <row r="299" spans="1:15" ht="12.75">
      <c r="A299" s="3"/>
      <c r="B299" s="3"/>
      <c r="C299" s="3"/>
      <c r="D299" s="3"/>
      <c r="E299" s="3"/>
      <c r="F299" s="73"/>
      <c r="G299" s="3"/>
      <c r="H299" s="3"/>
      <c r="I299" s="3"/>
      <c r="J299" s="3"/>
      <c r="K299" s="3"/>
      <c r="L299" s="3"/>
      <c r="M299" s="3"/>
      <c r="N299" s="3"/>
      <c r="O299" s="3"/>
    </row>
    <row r="300" spans="1:15" ht="12.75">
      <c r="A300" s="3"/>
      <c r="B300" s="5"/>
      <c r="C300" s="3"/>
      <c r="D300" s="3"/>
      <c r="E300" s="3"/>
      <c r="F300" s="73"/>
      <c r="G300" s="3"/>
      <c r="H300" s="3"/>
      <c r="I300" s="3"/>
      <c r="J300" s="3"/>
      <c r="K300" s="3"/>
      <c r="L300" s="3"/>
      <c r="M300" s="3"/>
      <c r="N300" s="3"/>
      <c r="O300" s="3"/>
    </row>
    <row r="301" spans="1:15" ht="12.75">
      <c r="A301" s="15"/>
      <c r="B301" s="5"/>
      <c r="C301" s="3"/>
      <c r="D301" s="3"/>
      <c r="E301" s="3"/>
      <c r="F301" s="73"/>
      <c r="G301" s="3"/>
      <c r="H301" s="3"/>
      <c r="I301" s="3"/>
      <c r="J301" s="3"/>
      <c r="K301" s="3"/>
      <c r="L301" s="3"/>
      <c r="M301" s="3"/>
      <c r="N301" s="3"/>
      <c r="O301" s="3"/>
    </row>
    <row r="302" spans="1:15" ht="12.75">
      <c r="A302" s="15"/>
      <c r="B302" s="5"/>
      <c r="C302" s="3"/>
      <c r="D302" s="3"/>
      <c r="E302" s="3"/>
      <c r="F302" s="73"/>
      <c r="G302" s="3"/>
      <c r="H302" s="3"/>
      <c r="I302" s="3"/>
      <c r="J302" s="3"/>
      <c r="K302" s="3"/>
      <c r="L302" s="3"/>
      <c r="M302" s="3"/>
      <c r="N302" s="3"/>
      <c r="O302" s="3"/>
    </row>
    <row r="303" spans="1:15" ht="12.75">
      <c r="A303" s="15"/>
      <c r="B303" s="5"/>
      <c r="C303" s="3"/>
      <c r="D303" s="3"/>
      <c r="E303" s="3"/>
      <c r="F303" s="7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ht="12.75">
      <c r="A304" s="15"/>
      <c r="B304" s="5"/>
      <c r="C304" s="3"/>
      <c r="D304" s="3"/>
      <c r="E304" s="3"/>
      <c r="F304" s="73"/>
      <c r="G304" s="3"/>
      <c r="H304" s="3"/>
      <c r="I304" s="3"/>
      <c r="J304" s="3"/>
      <c r="K304" s="3"/>
      <c r="L304" s="3"/>
      <c r="M304" s="3"/>
      <c r="N304" s="3"/>
      <c r="O304" s="3"/>
    </row>
    <row r="305" spans="1:15" ht="12.75">
      <c r="A305" s="15"/>
      <c r="B305" s="5"/>
      <c r="C305" s="3"/>
      <c r="D305" s="3"/>
      <c r="E305" s="3"/>
      <c r="F305" s="73"/>
      <c r="G305" s="3"/>
      <c r="H305" s="3"/>
      <c r="I305" s="3"/>
      <c r="J305" s="3"/>
      <c r="K305" s="3"/>
      <c r="L305" s="3"/>
      <c r="M305" s="3"/>
      <c r="N305" s="3"/>
      <c r="O305" s="3"/>
    </row>
    <row r="306" spans="1:15" ht="12.75">
      <c r="A306" s="15"/>
      <c r="B306" s="5"/>
      <c r="C306" s="3"/>
      <c r="D306" s="3"/>
      <c r="E306" s="3"/>
      <c r="F306" s="73"/>
      <c r="G306" s="3"/>
      <c r="H306" s="3"/>
      <c r="I306" s="3"/>
      <c r="J306" s="3"/>
      <c r="K306" s="3"/>
      <c r="L306" s="3"/>
      <c r="M306" s="3"/>
      <c r="N306" s="3"/>
      <c r="O306" s="3"/>
    </row>
    <row r="307" spans="1:15" ht="12.75">
      <c r="A307" s="15"/>
      <c r="B307" s="5"/>
      <c r="C307" s="3"/>
      <c r="D307" s="3"/>
      <c r="E307" s="3"/>
      <c r="F307" s="73"/>
      <c r="G307" s="3"/>
      <c r="H307" s="3"/>
      <c r="I307" s="3"/>
      <c r="J307" s="3"/>
      <c r="K307" s="3"/>
      <c r="L307" s="3"/>
      <c r="M307" s="3"/>
      <c r="N307" s="3"/>
      <c r="O307" s="3"/>
    </row>
    <row r="308" spans="1:15" ht="12.75">
      <c r="A308" s="15"/>
      <c r="B308" s="5"/>
      <c r="C308" s="3"/>
      <c r="D308" s="3"/>
      <c r="E308" s="3"/>
      <c r="F308" s="73"/>
      <c r="G308" s="3"/>
      <c r="H308" s="3"/>
      <c r="I308" s="3"/>
      <c r="J308" s="3"/>
      <c r="K308" s="3"/>
      <c r="L308" s="3"/>
      <c r="M308" s="3"/>
      <c r="N308" s="3"/>
      <c r="O308" s="3"/>
    </row>
    <row r="309" spans="1:15" ht="12.75">
      <c r="A309" s="15"/>
      <c r="B309" s="5"/>
      <c r="C309" s="3"/>
      <c r="D309" s="3"/>
      <c r="E309" s="3"/>
      <c r="F309" s="7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ht="12.75">
      <c r="A310" s="15"/>
      <c r="B310" s="5"/>
      <c r="C310" s="3"/>
      <c r="D310" s="3"/>
      <c r="E310" s="3"/>
      <c r="F310" s="7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ht="12.75">
      <c r="A311" s="15"/>
      <c r="B311" s="5"/>
      <c r="C311" s="3"/>
      <c r="D311" s="3"/>
      <c r="E311" s="3"/>
      <c r="F311" s="73"/>
      <c r="G311" s="3"/>
      <c r="H311" s="3"/>
      <c r="I311" s="3"/>
      <c r="J311" s="3"/>
      <c r="K311" s="3"/>
      <c r="L311" s="3"/>
      <c r="M311" s="3"/>
      <c r="N311" s="3"/>
      <c r="O311" s="3"/>
    </row>
    <row r="312" spans="1:15" ht="12.75">
      <c r="A312" s="15"/>
      <c r="B312" s="5"/>
      <c r="C312" s="3"/>
      <c r="D312" s="3"/>
      <c r="E312" s="3"/>
      <c r="F312" s="7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ht="12.75">
      <c r="A313" s="15"/>
      <c r="B313" s="5"/>
      <c r="C313" s="3"/>
      <c r="D313" s="3"/>
      <c r="E313" s="3"/>
      <c r="F313" s="73"/>
      <c r="G313" s="3"/>
      <c r="H313" s="3"/>
      <c r="I313" s="3"/>
      <c r="J313" s="3"/>
      <c r="K313" s="3"/>
      <c r="L313" s="3"/>
      <c r="M313" s="3"/>
      <c r="N313" s="3"/>
      <c r="O313" s="3"/>
    </row>
    <row r="314" spans="1:15" ht="12.75">
      <c r="A314" s="15"/>
      <c r="B314" s="5"/>
      <c r="C314" s="3"/>
      <c r="D314" s="3"/>
      <c r="E314" s="3"/>
      <c r="F314" s="73"/>
      <c r="G314" s="3"/>
      <c r="H314" s="3"/>
      <c r="I314" s="3"/>
      <c r="J314" s="3"/>
      <c r="K314" s="3"/>
      <c r="L314" s="3"/>
      <c r="M314" s="3"/>
      <c r="N314" s="3"/>
      <c r="O314" s="3"/>
    </row>
    <row r="315" spans="1:15" ht="12.75">
      <c r="A315" s="15"/>
      <c r="B315" s="5"/>
      <c r="C315" s="3"/>
      <c r="D315" s="3"/>
      <c r="E315" s="3"/>
      <c r="F315" s="7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ht="12.75">
      <c r="A316" s="15"/>
      <c r="B316" s="5"/>
      <c r="C316" s="3"/>
      <c r="D316" s="3"/>
      <c r="E316" s="3"/>
      <c r="F316" s="7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ht="12.75">
      <c r="A317" s="15"/>
      <c r="B317" s="5"/>
      <c r="C317" s="3"/>
      <c r="D317" s="3"/>
      <c r="E317" s="3"/>
      <c r="F317" s="7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ht="12.75">
      <c r="A318" s="15"/>
      <c r="B318" s="5"/>
      <c r="C318" s="3"/>
      <c r="D318" s="3"/>
      <c r="E318" s="3"/>
      <c r="F318" s="7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ht="12.75">
      <c r="A319" s="15"/>
      <c r="B319" s="5"/>
      <c r="C319" s="3"/>
      <c r="D319" s="3"/>
      <c r="E319" s="3"/>
      <c r="F319" s="7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ht="12.75">
      <c r="A320" s="15"/>
      <c r="B320" s="5"/>
      <c r="C320" s="3"/>
      <c r="D320" s="3"/>
      <c r="E320" s="3"/>
      <c r="F320" s="7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12.75">
      <c r="A321" s="15"/>
      <c r="B321" s="5"/>
      <c r="C321" s="3"/>
      <c r="D321" s="3"/>
      <c r="E321" s="3"/>
      <c r="F321" s="73"/>
      <c r="G321" s="3"/>
      <c r="H321" s="3"/>
      <c r="I321" s="3"/>
      <c r="J321" s="3"/>
      <c r="K321" s="3"/>
      <c r="L321" s="3"/>
      <c r="M321" s="3"/>
      <c r="N321" s="3"/>
      <c r="O321" s="3"/>
    </row>
    <row r="322" spans="1:15" ht="12.75">
      <c r="A322" s="15"/>
      <c r="B322" s="5"/>
      <c r="C322" s="3"/>
      <c r="D322" s="3"/>
      <c r="E322" s="3"/>
      <c r="F322" s="73"/>
      <c r="G322" s="3"/>
      <c r="H322" s="3"/>
      <c r="I322" s="3"/>
      <c r="J322" s="3"/>
      <c r="K322" s="3"/>
      <c r="L322" s="3"/>
      <c r="M322" s="3"/>
      <c r="N322" s="3"/>
      <c r="O322" s="3"/>
    </row>
    <row r="323" spans="1:15" ht="12.75">
      <c r="A323" s="15"/>
      <c r="B323" s="5"/>
      <c r="C323" s="3"/>
      <c r="D323" s="3"/>
      <c r="E323" s="3"/>
      <c r="F323" s="7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ht="12.75">
      <c r="A324" s="15"/>
      <c r="B324" s="5"/>
      <c r="C324" s="3"/>
      <c r="D324" s="3"/>
      <c r="E324" s="3"/>
      <c r="F324" s="73"/>
      <c r="G324" s="3"/>
      <c r="H324" s="3"/>
      <c r="I324" s="3"/>
      <c r="J324" s="3"/>
      <c r="K324" s="3"/>
      <c r="L324" s="3"/>
      <c r="M324" s="3"/>
      <c r="N324" s="3"/>
      <c r="O324" s="3"/>
    </row>
    <row r="325" spans="1:15" ht="12.75">
      <c r="A325" s="15"/>
      <c r="B325" s="5"/>
      <c r="C325" s="3"/>
      <c r="D325" s="3"/>
      <c r="E325" s="3"/>
      <c r="F325" s="73"/>
      <c r="G325" s="3"/>
      <c r="H325" s="3"/>
      <c r="I325" s="3"/>
      <c r="J325" s="3"/>
      <c r="K325" s="3"/>
      <c r="L325" s="3"/>
      <c r="M325" s="3"/>
      <c r="N325" s="3"/>
      <c r="O325" s="3"/>
    </row>
    <row r="326" spans="1:15" ht="12.75">
      <c r="A326" s="15"/>
      <c r="B326" s="5"/>
      <c r="C326" s="3"/>
      <c r="D326" s="3"/>
      <c r="E326" s="3"/>
      <c r="F326" s="73"/>
      <c r="G326" s="3"/>
      <c r="H326" s="3"/>
      <c r="I326" s="3"/>
      <c r="J326" s="3"/>
      <c r="K326" s="3"/>
      <c r="L326" s="3"/>
      <c r="M326" s="3"/>
      <c r="N326" s="3"/>
      <c r="O326" s="3"/>
    </row>
    <row r="327" spans="1:15" ht="12.75">
      <c r="A327" s="15"/>
      <c r="B327" s="5"/>
      <c r="C327" s="3"/>
      <c r="D327" s="3"/>
      <c r="E327" s="3"/>
      <c r="F327" s="7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ht="12.75">
      <c r="A328" s="15"/>
      <c r="B328" s="5"/>
      <c r="C328" s="3"/>
      <c r="D328" s="3"/>
      <c r="E328" s="3"/>
      <c r="F328" s="73"/>
      <c r="G328" s="3"/>
      <c r="H328" s="3"/>
      <c r="I328" s="3"/>
      <c r="J328" s="3"/>
      <c r="K328" s="3"/>
      <c r="L328" s="3"/>
      <c r="M328" s="3"/>
      <c r="N328" s="3"/>
      <c r="O328" s="3"/>
    </row>
    <row r="329" spans="1:15" ht="12.75">
      <c r="A329" s="15"/>
      <c r="B329" s="5"/>
      <c r="C329" s="3"/>
      <c r="D329" s="3"/>
      <c r="E329" s="3"/>
      <c r="F329" s="73"/>
      <c r="G329" s="3"/>
      <c r="H329" s="3"/>
      <c r="I329" s="3"/>
      <c r="J329" s="3"/>
      <c r="K329" s="3"/>
      <c r="L329" s="3"/>
      <c r="M329" s="3"/>
      <c r="N329" s="3"/>
      <c r="O329" s="3"/>
    </row>
    <row r="330" spans="1:15" ht="12.75">
      <c r="A330" s="15"/>
      <c r="B330" s="5"/>
      <c r="C330" s="3"/>
      <c r="D330" s="3"/>
      <c r="E330" s="3"/>
      <c r="F330" s="73"/>
      <c r="G330" s="3"/>
      <c r="H330" s="3"/>
      <c r="I330" s="3"/>
      <c r="J330" s="3"/>
      <c r="K330" s="3"/>
      <c r="L330" s="3"/>
      <c r="M330" s="3"/>
      <c r="N330" s="3"/>
      <c r="O330" s="3"/>
    </row>
    <row r="331" spans="1:15" ht="12.75">
      <c r="A331" s="15"/>
      <c r="B331" s="5"/>
      <c r="C331" s="3"/>
      <c r="D331" s="3"/>
      <c r="E331" s="3"/>
      <c r="F331" s="73"/>
      <c r="G331" s="3"/>
      <c r="H331" s="3"/>
      <c r="I331" s="3"/>
      <c r="J331" s="3"/>
      <c r="K331" s="3"/>
      <c r="L331" s="3"/>
      <c r="M331" s="3"/>
      <c r="N331" s="3"/>
      <c r="O331" s="3"/>
    </row>
    <row r="332" spans="1:15" ht="12.75">
      <c r="A332" s="15"/>
      <c r="B332" s="5"/>
      <c r="C332" s="3"/>
      <c r="D332" s="3"/>
      <c r="E332" s="3"/>
      <c r="F332" s="73"/>
      <c r="G332" s="3"/>
      <c r="H332" s="3"/>
      <c r="I332" s="3"/>
      <c r="J332" s="3"/>
      <c r="K332" s="3"/>
      <c r="L332" s="3"/>
      <c r="M332" s="3"/>
      <c r="N332" s="3"/>
      <c r="O332" s="3"/>
    </row>
    <row r="333" spans="1:15" ht="12.75">
      <c r="A333" s="15"/>
      <c r="B333" s="5"/>
      <c r="C333" s="3"/>
      <c r="D333" s="3"/>
      <c r="E333" s="3"/>
      <c r="F333" s="73"/>
      <c r="G333" s="3"/>
      <c r="H333" s="3"/>
      <c r="I333" s="3"/>
      <c r="J333" s="3"/>
      <c r="K333" s="3"/>
      <c r="L333" s="3"/>
      <c r="M333" s="3"/>
      <c r="N333" s="3"/>
      <c r="O333" s="3"/>
    </row>
    <row r="334" spans="1:15" ht="12.75">
      <c r="A334" s="15"/>
      <c r="B334" s="5"/>
      <c r="C334" s="3"/>
      <c r="D334" s="3"/>
      <c r="E334" s="3"/>
      <c r="F334" s="73"/>
      <c r="G334" s="3"/>
      <c r="H334" s="3"/>
      <c r="I334" s="3"/>
      <c r="J334" s="3"/>
      <c r="K334" s="3"/>
      <c r="L334" s="3"/>
      <c r="M334" s="3"/>
      <c r="N334" s="3"/>
      <c r="O334" s="3"/>
    </row>
    <row r="335" spans="1:15" ht="12.75">
      <c r="A335" s="15"/>
      <c r="B335" s="5"/>
      <c r="C335" s="3"/>
      <c r="D335" s="3"/>
      <c r="E335" s="3"/>
      <c r="F335" s="7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ht="12.75">
      <c r="A336" s="15"/>
      <c r="B336" s="5"/>
      <c r="C336" s="3"/>
      <c r="D336" s="3"/>
      <c r="E336" s="3"/>
      <c r="F336" s="7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ht="12.75">
      <c r="A337" s="15"/>
      <c r="B337" s="5"/>
      <c r="C337" s="3"/>
      <c r="D337" s="3"/>
      <c r="E337" s="3"/>
      <c r="F337" s="7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ht="12.75">
      <c r="A338" s="15"/>
      <c r="B338" s="5"/>
      <c r="C338" s="3"/>
      <c r="D338" s="3"/>
      <c r="E338" s="3"/>
      <c r="F338" s="7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ht="12.75">
      <c r="A339" s="15"/>
      <c r="B339" s="5"/>
      <c r="C339" s="3"/>
      <c r="D339" s="3"/>
      <c r="E339" s="3"/>
      <c r="F339" s="7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ht="12.75">
      <c r="A340" s="15"/>
      <c r="B340" s="5"/>
      <c r="C340" s="3"/>
      <c r="D340" s="3"/>
      <c r="E340" s="3"/>
      <c r="F340" s="7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ht="12.75">
      <c r="A341" s="15"/>
      <c r="B341" s="5"/>
      <c r="C341" s="3"/>
      <c r="D341" s="3"/>
      <c r="E341" s="3"/>
      <c r="F341" s="7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ht="12.75">
      <c r="A342" s="15"/>
      <c r="B342" s="5"/>
      <c r="C342" s="3"/>
      <c r="D342" s="3"/>
      <c r="E342" s="3"/>
      <c r="F342" s="7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ht="12.75">
      <c r="A343" s="15"/>
      <c r="B343" s="5"/>
      <c r="C343" s="3"/>
      <c r="D343" s="3"/>
      <c r="E343" s="3"/>
      <c r="F343" s="7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ht="12.75">
      <c r="A344" s="15"/>
      <c r="B344" s="5"/>
      <c r="C344" s="3"/>
      <c r="D344" s="3"/>
      <c r="E344" s="3"/>
      <c r="F344" s="7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ht="12.75">
      <c r="A345" s="15"/>
      <c r="B345" s="5"/>
      <c r="C345" s="3"/>
      <c r="D345" s="3"/>
      <c r="E345" s="3"/>
      <c r="F345" s="7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ht="12.75">
      <c r="A346" s="15"/>
      <c r="B346" s="5"/>
      <c r="C346" s="3"/>
      <c r="D346" s="3"/>
      <c r="E346" s="3"/>
      <c r="F346" s="7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ht="12.75">
      <c r="A347" s="15"/>
      <c r="B347" s="5"/>
      <c r="C347" s="3"/>
      <c r="D347" s="3"/>
      <c r="E347" s="3"/>
      <c r="F347" s="7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ht="12.75">
      <c r="A348" s="15"/>
      <c r="B348" s="5"/>
      <c r="C348" s="3"/>
      <c r="D348" s="3"/>
      <c r="E348" s="3"/>
      <c r="F348" s="7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ht="12.75">
      <c r="A349" s="15"/>
      <c r="B349" s="5"/>
      <c r="C349" s="3"/>
      <c r="D349" s="3"/>
      <c r="E349" s="3"/>
      <c r="F349" s="7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ht="12.75">
      <c r="A350" s="15"/>
      <c r="B350" s="5"/>
      <c r="C350" s="3"/>
      <c r="D350" s="3"/>
      <c r="E350" s="3"/>
      <c r="F350" s="7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ht="12.75">
      <c r="A351" s="15"/>
      <c r="B351" s="5"/>
      <c r="C351" s="3"/>
      <c r="D351" s="3"/>
      <c r="E351" s="3"/>
      <c r="F351" s="7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ht="12.75">
      <c r="A352" s="15"/>
      <c r="B352" s="5"/>
      <c r="C352" s="3"/>
      <c r="D352" s="3"/>
      <c r="E352" s="3"/>
      <c r="F352" s="7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ht="12.75">
      <c r="A353" s="15"/>
      <c r="B353" s="5"/>
      <c r="C353" s="3"/>
      <c r="D353" s="3"/>
      <c r="E353" s="3"/>
      <c r="F353" s="7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ht="12.75">
      <c r="A354" s="15"/>
      <c r="B354" s="5"/>
      <c r="C354" s="3"/>
      <c r="D354" s="3"/>
      <c r="E354" s="3"/>
      <c r="F354" s="7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ht="12.75">
      <c r="A355" s="15"/>
      <c r="B355" s="5"/>
      <c r="C355" s="3"/>
      <c r="D355" s="3"/>
      <c r="E355" s="3"/>
      <c r="F355" s="73"/>
      <c r="G355" s="3"/>
      <c r="H355" s="3"/>
      <c r="I355" s="3"/>
      <c r="J355" s="3"/>
      <c r="K355" s="3"/>
      <c r="L355" s="3"/>
      <c r="M355" s="3"/>
      <c r="N355" s="3"/>
      <c r="O355" s="3"/>
    </row>
    <row r="356" spans="1:15" ht="12.75">
      <c r="A356" s="15"/>
      <c r="B356" s="5"/>
      <c r="C356" s="3"/>
      <c r="D356" s="3"/>
      <c r="E356" s="3"/>
      <c r="F356" s="73"/>
      <c r="G356" s="3"/>
      <c r="H356" s="3"/>
      <c r="I356" s="3"/>
      <c r="J356" s="3"/>
      <c r="K356" s="3"/>
      <c r="L356" s="3"/>
      <c r="M356" s="3"/>
      <c r="N356" s="3"/>
      <c r="O356" s="3"/>
    </row>
    <row r="357" spans="1:15" ht="12.75">
      <c r="A357" s="15"/>
      <c r="B357" s="5"/>
      <c r="C357" s="3"/>
      <c r="D357" s="3"/>
      <c r="E357" s="3"/>
      <c r="F357" s="7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ht="12.75">
      <c r="A358" s="15"/>
      <c r="B358" s="5"/>
      <c r="C358" s="3"/>
      <c r="D358" s="3"/>
      <c r="E358" s="3"/>
      <c r="F358" s="73"/>
      <c r="G358" s="3"/>
      <c r="H358" s="3"/>
      <c r="I358" s="3"/>
      <c r="J358" s="3"/>
      <c r="K358" s="3"/>
      <c r="L358" s="3"/>
      <c r="M358" s="3"/>
      <c r="N358" s="3"/>
      <c r="O358" s="3"/>
    </row>
    <row r="359" spans="1:15" ht="12.75">
      <c r="A359" s="15"/>
      <c r="B359" s="5"/>
      <c r="C359" s="3"/>
      <c r="D359" s="3"/>
      <c r="E359" s="3"/>
      <c r="F359" s="73"/>
      <c r="G359" s="3"/>
      <c r="H359" s="3"/>
      <c r="I359" s="3"/>
      <c r="J359" s="3"/>
      <c r="K359" s="3"/>
      <c r="L359" s="3"/>
      <c r="M359" s="3"/>
      <c r="N359" s="3"/>
      <c r="O359" s="3"/>
    </row>
    <row r="360" spans="1:15" ht="12.75">
      <c r="A360" s="15"/>
      <c r="B360" s="5"/>
      <c r="C360" s="3"/>
      <c r="D360" s="3"/>
      <c r="E360" s="3"/>
      <c r="F360" s="73"/>
      <c r="G360" s="3"/>
      <c r="H360" s="3"/>
      <c r="I360" s="3"/>
      <c r="J360" s="3"/>
      <c r="K360" s="3"/>
      <c r="L360" s="3"/>
      <c r="M360" s="3"/>
      <c r="N360" s="3"/>
      <c r="O360" s="3"/>
    </row>
    <row r="361" spans="1:15" ht="12.75">
      <c r="A361" s="15"/>
      <c r="B361" s="5"/>
      <c r="C361" s="3"/>
      <c r="D361" s="3"/>
      <c r="E361" s="3"/>
      <c r="F361" s="73"/>
      <c r="G361" s="3"/>
      <c r="H361" s="3"/>
      <c r="I361" s="3"/>
      <c r="J361" s="3"/>
      <c r="K361" s="3"/>
      <c r="L361" s="3"/>
      <c r="M361" s="3"/>
      <c r="N361" s="3"/>
      <c r="O361" s="3"/>
    </row>
    <row r="362" spans="1:15" ht="12.75">
      <c r="A362" s="15"/>
      <c r="B362" s="5"/>
      <c r="C362" s="3"/>
      <c r="D362" s="3"/>
      <c r="E362" s="3"/>
      <c r="F362" s="73"/>
      <c r="G362" s="3"/>
      <c r="H362" s="3"/>
      <c r="I362" s="3"/>
      <c r="J362" s="3"/>
      <c r="K362" s="3"/>
      <c r="L362" s="3"/>
      <c r="M362" s="3"/>
      <c r="N362" s="3"/>
      <c r="O362" s="3"/>
    </row>
    <row r="363" spans="1:15" ht="12.75">
      <c r="A363" s="15"/>
      <c r="B363" s="5"/>
      <c r="C363" s="3"/>
      <c r="D363" s="3"/>
      <c r="E363" s="3"/>
      <c r="F363" s="73"/>
      <c r="G363" s="3"/>
      <c r="H363" s="3"/>
      <c r="I363" s="3"/>
      <c r="J363" s="3"/>
      <c r="K363" s="3"/>
      <c r="L363" s="3"/>
      <c r="M363" s="3"/>
      <c r="N363" s="3"/>
      <c r="O363" s="3"/>
    </row>
    <row r="364" spans="1:15" ht="12.75">
      <c r="A364" s="15"/>
      <c r="B364" s="5"/>
      <c r="C364" s="3"/>
      <c r="D364" s="3"/>
      <c r="E364" s="3"/>
      <c r="F364" s="73"/>
      <c r="G364" s="3"/>
      <c r="H364" s="3"/>
      <c r="I364" s="3"/>
      <c r="J364" s="3"/>
      <c r="K364" s="3"/>
      <c r="L364" s="3"/>
      <c r="M364" s="3"/>
      <c r="N364" s="3"/>
      <c r="O364" s="3"/>
    </row>
    <row r="365" spans="1:15" ht="12.75">
      <c r="A365" s="15"/>
      <c r="B365" s="5"/>
      <c r="C365" s="3"/>
      <c r="D365" s="3"/>
      <c r="E365" s="3"/>
      <c r="F365" s="7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ht="12.75">
      <c r="A366" s="15"/>
      <c r="B366" s="5"/>
      <c r="C366" s="3"/>
      <c r="D366" s="3"/>
      <c r="E366" s="3"/>
      <c r="F366" s="73"/>
      <c r="G366" s="3"/>
      <c r="H366" s="3"/>
      <c r="I366" s="3"/>
      <c r="J366" s="3"/>
      <c r="K366" s="3"/>
      <c r="L366" s="3"/>
      <c r="M366" s="3"/>
      <c r="N366" s="3"/>
      <c r="O366" s="3"/>
    </row>
    <row r="367" spans="1:15" ht="12.75">
      <c r="A367" s="15"/>
      <c r="B367" s="5"/>
      <c r="C367" s="3"/>
      <c r="D367" s="3"/>
      <c r="E367" s="3"/>
      <c r="F367" s="73"/>
      <c r="G367" s="3"/>
      <c r="H367" s="3"/>
      <c r="I367" s="3"/>
      <c r="J367" s="3"/>
      <c r="K367" s="3"/>
      <c r="L367" s="3"/>
      <c r="M367" s="3"/>
      <c r="N367" s="3"/>
      <c r="O367" s="3"/>
    </row>
    <row r="368" spans="1:15" ht="12.75">
      <c r="A368" s="15"/>
      <c r="B368" s="5"/>
      <c r="C368" s="3"/>
      <c r="D368" s="3"/>
      <c r="E368" s="3"/>
      <c r="F368" s="73"/>
      <c r="G368" s="3"/>
      <c r="H368" s="3"/>
      <c r="I368" s="3"/>
      <c r="J368" s="3"/>
      <c r="K368" s="3"/>
      <c r="L368" s="3"/>
      <c r="M368" s="3"/>
      <c r="N368" s="3"/>
      <c r="O368" s="3"/>
    </row>
    <row r="369" spans="1:15" ht="12.75">
      <c r="A369" s="15"/>
      <c r="B369" s="5"/>
      <c r="C369" s="3"/>
      <c r="D369" s="3"/>
      <c r="E369" s="3"/>
      <c r="F369" s="73"/>
      <c r="G369" s="3"/>
      <c r="H369" s="3"/>
      <c r="I369" s="3"/>
      <c r="J369" s="3"/>
      <c r="K369" s="3"/>
      <c r="L369" s="3"/>
      <c r="M369" s="3"/>
      <c r="N369" s="3"/>
      <c r="O369" s="3"/>
    </row>
    <row r="370" spans="1:15" ht="12.75">
      <c r="A370" s="15"/>
      <c r="B370" s="5"/>
      <c r="C370" s="3"/>
      <c r="D370" s="3"/>
      <c r="E370" s="3"/>
      <c r="F370" s="73"/>
      <c r="G370" s="3"/>
      <c r="H370" s="3"/>
      <c r="I370" s="3"/>
      <c r="J370" s="3"/>
      <c r="K370" s="3"/>
      <c r="L370" s="3"/>
      <c r="M370" s="3"/>
      <c r="N370" s="3"/>
      <c r="O370" s="3"/>
    </row>
    <row r="371" spans="1:15" ht="12.75">
      <c r="A371" s="15"/>
      <c r="B371" s="5"/>
      <c r="C371" s="3"/>
      <c r="D371" s="3"/>
      <c r="E371" s="3"/>
      <c r="F371" s="7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ht="12.75">
      <c r="A372" s="15"/>
      <c r="B372" s="5"/>
      <c r="C372" s="3"/>
      <c r="D372" s="3"/>
      <c r="E372" s="3"/>
      <c r="F372" s="7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ht="12.75">
      <c r="A373" s="15"/>
      <c r="B373" s="5"/>
      <c r="C373" s="3"/>
      <c r="D373" s="3"/>
      <c r="E373" s="3"/>
      <c r="F373" s="7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ht="12.75">
      <c r="A374" s="15"/>
      <c r="B374" s="5"/>
      <c r="C374" s="3"/>
      <c r="D374" s="3"/>
      <c r="E374" s="3"/>
      <c r="F374" s="7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ht="12.75">
      <c r="A375" s="15"/>
      <c r="B375" s="5"/>
      <c r="C375" s="3"/>
      <c r="D375" s="3"/>
      <c r="E375" s="3"/>
      <c r="F375" s="7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ht="12.75">
      <c r="A376" s="15"/>
      <c r="B376" s="5"/>
      <c r="C376" s="3"/>
      <c r="D376" s="3"/>
      <c r="E376" s="3"/>
      <c r="F376" s="7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12.75">
      <c r="A377" s="15"/>
      <c r="B377" s="5"/>
      <c r="C377" s="3"/>
      <c r="D377" s="3"/>
      <c r="E377" s="3"/>
      <c r="F377" s="73"/>
      <c r="G377" s="3"/>
      <c r="H377" s="3"/>
      <c r="I377" s="3"/>
      <c r="J377" s="3"/>
      <c r="K377" s="3"/>
      <c r="L377" s="3"/>
      <c r="M377" s="3"/>
      <c r="N377" s="3"/>
      <c r="O377" s="3"/>
    </row>
    <row r="378" spans="1:15" ht="12.75">
      <c r="A378" s="15"/>
      <c r="B378" s="5"/>
      <c r="C378" s="3"/>
      <c r="D378" s="3"/>
      <c r="E378" s="3"/>
      <c r="F378" s="73"/>
      <c r="G378" s="3"/>
      <c r="H378" s="3"/>
      <c r="I378" s="3"/>
      <c r="J378" s="3"/>
      <c r="K378" s="3"/>
      <c r="L378" s="3"/>
      <c r="M378" s="3"/>
      <c r="N378" s="3"/>
      <c r="O378" s="3"/>
    </row>
    <row r="379" spans="1:15" ht="12.75">
      <c r="A379" s="15"/>
      <c r="B379" s="5"/>
      <c r="C379" s="3"/>
      <c r="D379" s="3"/>
      <c r="E379" s="3"/>
      <c r="F379" s="7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ht="12.75">
      <c r="A380" s="15"/>
      <c r="B380" s="5"/>
      <c r="C380" s="3"/>
      <c r="D380" s="3"/>
      <c r="E380" s="3"/>
      <c r="F380" s="7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ht="12.75">
      <c r="A381" s="15"/>
      <c r="B381" s="5"/>
      <c r="C381" s="3"/>
      <c r="D381" s="3"/>
      <c r="E381" s="3"/>
      <c r="F381" s="73"/>
      <c r="G381" s="3"/>
      <c r="H381" s="3"/>
      <c r="I381" s="3"/>
      <c r="J381" s="3"/>
      <c r="K381" s="3"/>
      <c r="L381" s="3"/>
      <c r="M381" s="3"/>
      <c r="N381" s="3"/>
      <c r="O381" s="3"/>
    </row>
    <row r="382" spans="1:15" ht="12.75">
      <c r="A382" s="15"/>
      <c r="B382" s="5"/>
      <c r="C382" s="3"/>
      <c r="D382" s="3"/>
      <c r="E382" s="3"/>
      <c r="F382" s="73"/>
      <c r="G382" s="3"/>
      <c r="H382" s="3"/>
      <c r="I382" s="3"/>
      <c r="J382" s="3"/>
      <c r="K382" s="3"/>
      <c r="L382" s="3"/>
      <c r="M382" s="3"/>
      <c r="N382" s="3"/>
      <c r="O382" s="3"/>
    </row>
    <row r="383" spans="1:15" ht="12.75">
      <c r="A383" s="15"/>
      <c r="B383" s="5"/>
      <c r="C383" s="3"/>
      <c r="D383" s="3"/>
      <c r="E383" s="3"/>
      <c r="F383" s="73"/>
      <c r="G383" s="3"/>
      <c r="H383" s="3"/>
      <c r="I383" s="3"/>
      <c r="J383" s="3"/>
      <c r="K383" s="3"/>
      <c r="L383" s="3"/>
      <c r="M383" s="3"/>
      <c r="N383" s="3"/>
      <c r="O383" s="3"/>
    </row>
    <row r="384" spans="1:15" ht="12.75">
      <c r="A384" s="15"/>
      <c r="B384" s="5"/>
      <c r="C384" s="3"/>
      <c r="D384" s="3"/>
      <c r="E384" s="3"/>
      <c r="F384" s="73"/>
      <c r="G384" s="3"/>
      <c r="H384" s="3"/>
      <c r="I384" s="3"/>
      <c r="J384" s="3"/>
      <c r="K384" s="3"/>
      <c r="L384" s="3"/>
      <c r="M384" s="3"/>
      <c r="N384" s="3"/>
      <c r="O384" s="3"/>
    </row>
    <row r="385" spans="1:15" ht="12.75">
      <c r="A385" s="15"/>
      <c r="B385" s="5"/>
      <c r="C385" s="3"/>
      <c r="D385" s="3"/>
      <c r="E385" s="3"/>
      <c r="F385" s="73"/>
      <c r="G385" s="3"/>
      <c r="H385" s="3"/>
      <c r="I385" s="3"/>
      <c r="J385" s="3"/>
      <c r="K385" s="3"/>
      <c r="L385" s="3"/>
      <c r="M385" s="3"/>
      <c r="N385" s="3"/>
      <c r="O385" s="3"/>
    </row>
    <row r="386" spans="1:15" ht="12.75">
      <c r="A386" s="15"/>
      <c r="B386" s="5"/>
      <c r="C386" s="3"/>
      <c r="D386" s="3"/>
      <c r="E386" s="3"/>
      <c r="F386" s="73"/>
      <c r="G386" s="3"/>
      <c r="H386" s="3"/>
      <c r="I386" s="3"/>
      <c r="J386" s="3"/>
      <c r="K386" s="3"/>
      <c r="L386" s="3"/>
      <c r="M386" s="3"/>
      <c r="N386" s="3"/>
      <c r="O386" s="3"/>
    </row>
    <row r="387" spans="1:15" ht="12.75">
      <c r="A387" s="15"/>
      <c r="B387" s="5"/>
      <c r="C387" s="3"/>
      <c r="D387" s="3"/>
      <c r="E387" s="3"/>
      <c r="F387" s="73"/>
      <c r="G387" s="3"/>
      <c r="H387" s="3"/>
      <c r="I387" s="3"/>
      <c r="J387" s="3"/>
      <c r="K387" s="3"/>
      <c r="L387" s="3"/>
      <c r="M387" s="3"/>
      <c r="N387" s="3"/>
      <c r="O387" s="3"/>
    </row>
    <row r="388" spans="1:15" ht="12.75">
      <c r="A388" s="15"/>
      <c r="B388" s="5"/>
      <c r="C388" s="3"/>
      <c r="D388" s="3"/>
      <c r="E388" s="3"/>
      <c r="F388" s="73"/>
      <c r="G388" s="3"/>
      <c r="H388" s="3"/>
      <c r="I388" s="3"/>
      <c r="J388" s="3"/>
      <c r="K388" s="3"/>
      <c r="L388" s="3"/>
      <c r="M388" s="3"/>
      <c r="N388" s="3"/>
      <c r="O388" s="3"/>
    </row>
    <row r="389" spans="1:15" ht="12.75">
      <c r="A389" s="15"/>
      <c r="B389" s="5"/>
      <c r="C389" s="3"/>
      <c r="D389" s="3"/>
      <c r="E389" s="3"/>
      <c r="F389" s="73"/>
      <c r="G389" s="3"/>
      <c r="H389" s="3"/>
      <c r="I389" s="3"/>
      <c r="J389" s="3"/>
      <c r="K389" s="3"/>
      <c r="L389" s="3"/>
      <c r="M389" s="3"/>
      <c r="N389" s="3"/>
      <c r="O389" s="3"/>
    </row>
    <row r="390" spans="1:15" ht="12.75">
      <c r="A390" s="15"/>
      <c r="B390" s="5"/>
      <c r="C390" s="3"/>
      <c r="D390" s="3"/>
      <c r="E390" s="3"/>
      <c r="F390" s="73"/>
      <c r="G390" s="3"/>
      <c r="H390" s="3"/>
      <c r="I390" s="3"/>
      <c r="J390" s="3"/>
      <c r="K390" s="3"/>
      <c r="L390" s="3"/>
      <c r="M390" s="3"/>
      <c r="N390" s="3"/>
      <c r="O390" s="3"/>
    </row>
    <row r="391" spans="1:15" ht="12.75">
      <c r="A391" s="15"/>
      <c r="B391" s="5"/>
      <c r="C391" s="3"/>
      <c r="D391" s="3"/>
      <c r="E391" s="3"/>
      <c r="F391" s="73"/>
      <c r="G391" s="3"/>
      <c r="H391" s="3"/>
      <c r="I391" s="3"/>
      <c r="J391" s="3"/>
      <c r="K391" s="3"/>
      <c r="L391" s="3"/>
      <c r="M391" s="3"/>
      <c r="N391" s="3"/>
      <c r="O391" s="3"/>
    </row>
    <row r="392" spans="1:15" ht="12.75">
      <c r="A392" s="15"/>
      <c r="B392" s="5"/>
      <c r="C392" s="3"/>
      <c r="D392" s="3"/>
      <c r="E392" s="3"/>
      <c r="F392" s="73"/>
      <c r="G392" s="3"/>
      <c r="H392" s="3"/>
      <c r="I392" s="3"/>
      <c r="J392" s="3"/>
      <c r="K392" s="3"/>
      <c r="L392" s="3"/>
      <c r="M392" s="3"/>
      <c r="N392" s="3"/>
      <c r="O392" s="3"/>
    </row>
    <row r="393" spans="1:15" ht="12.75">
      <c r="A393" s="15"/>
      <c r="B393" s="5"/>
      <c r="C393" s="3"/>
      <c r="D393" s="3"/>
      <c r="E393" s="3"/>
      <c r="F393" s="73"/>
      <c r="G393" s="3"/>
      <c r="H393" s="3"/>
      <c r="I393" s="3"/>
      <c r="J393" s="3"/>
      <c r="K393" s="3"/>
      <c r="L393" s="3"/>
      <c r="M393" s="3"/>
      <c r="N393" s="3"/>
      <c r="O393" s="3"/>
    </row>
    <row r="394" spans="1:15" ht="12.75">
      <c r="A394" s="15"/>
      <c r="B394" s="5"/>
      <c r="C394" s="3"/>
      <c r="D394" s="3"/>
      <c r="E394" s="3"/>
      <c r="F394" s="73"/>
      <c r="G394" s="3"/>
      <c r="H394" s="3"/>
      <c r="I394" s="3"/>
      <c r="J394" s="3"/>
      <c r="K394" s="3"/>
      <c r="L394" s="3"/>
      <c r="M394" s="3"/>
      <c r="N394" s="3"/>
      <c r="O394" s="3"/>
    </row>
    <row r="395" spans="1:15" ht="12.75">
      <c r="A395" s="15"/>
      <c r="B395" s="5"/>
      <c r="C395" s="3"/>
      <c r="D395" s="3"/>
      <c r="E395" s="3"/>
      <c r="F395" s="73"/>
      <c r="G395" s="3"/>
      <c r="H395" s="3"/>
      <c r="I395" s="3"/>
      <c r="J395" s="3"/>
      <c r="K395" s="3"/>
      <c r="L395" s="3"/>
      <c r="M395" s="3"/>
      <c r="N395" s="3"/>
      <c r="O395" s="3"/>
    </row>
    <row r="396" spans="1:15" ht="12.75">
      <c r="A396" s="15"/>
      <c r="B396" s="5"/>
      <c r="C396" s="3"/>
      <c r="D396" s="3"/>
      <c r="E396" s="3"/>
      <c r="F396" s="73"/>
      <c r="G396" s="3"/>
      <c r="H396" s="3"/>
      <c r="I396" s="3"/>
      <c r="J396" s="3"/>
      <c r="K396" s="3"/>
      <c r="L396" s="3"/>
      <c r="M396" s="3"/>
      <c r="N396" s="3"/>
      <c r="O396" s="3"/>
    </row>
    <row r="397" spans="1:15" ht="12.75">
      <c r="A397" s="15"/>
      <c r="B397" s="5"/>
      <c r="C397" s="3"/>
      <c r="D397" s="3"/>
      <c r="E397" s="3"/>
      <c r="F397" s="73"/>
      <c r="G397" s="3"/>
      <c r="H397" s="3"/>
      <c r="I397" s="3"/>
      <c r="J397" s="3"/>
      <c r="K397" s="3"/>
      <c r="L397" s="3"/>
      <c r="M397" s="3"/>
      <c r="N397" s="3"/>
      <c r="O397" s="3"/>
    </row>
    <row r="398" spans="1:15" ht="12.75">
      <c r="A398" s="15"/>
      <c r="B398" s="5"/>
      <c r="C398" s="3"/>
      <c r="D398" s="3"/>
      <c r="E398" s="3"/>
      <c r="F398" s="73"/>
      <c r="G398" s="3"/>
      <c r="H398" s="3"/>
      <c r="I398" s="3"/>
      <c r="J398" s="3"/>
      <c r="K398" s="3"/>
      <c r="L398" s="3"/>
      <c r="M398" s="3"/>
      <c r="N398" s="3"/>
      <c r="O398" s="3"/>
    </row>
    <row r="399" spans="1:15" ht="12.75">
      <c r="A399" s="15"/>
      <c r="B399" s="5"/>
      <c r="C399" s="3"/>
      <c r="D399" s="3"/>
      <c r="E399" s="3"/>
      <c r="F399" s="73"/>
      <c r="G399" s="3"/>
      <c r="H399" s="3"/>
      <c r="I399" s="3"/>
      <c r="J399" s="3"/>
      <c r="K399" s="3"/>
      <c r="L399" s="3"/>
      <c r="M399" s="3"/>
      <c r="N399" s="3"/>
      <c r="O399" s="3"/>
    </row>
    <row r="400" spans="1:15" ht="12.75">
      <c r="A400" s="15"/>
      <c r="B400" s="5"/>
      <c r="C400" s="3"/>
      <c r="D400" s="3"/>
      <c r="E400" s="3"/>
      <c r="F400" s="73"/>
      <c r="G400" s="3"/>
      <c r="H400" s="3"/>
      <c r="I400" s="3"/>
      <c r="J400" s="3"/>
      <c r="K400" s="3"/>
      <c r="L400" s="3"/>
      <c r="M400" s="3"/>
      <c r="N400" s="3"/>
      <c r="O400" s="3"/>
    </row>
    <row r="401" spans="1:15" ht="12.75">
      <c r="A401" s="15"/>
      <c r="B401" s="5"/>
      <c r="C401" s="3"/>
      <c r="D401" s="3"/>
      <c r="E401" s="3"/>
      <c r="F401" s="73"/>
      <c r="G401" s="3"/>
      <c r="H401" s="3"/>
      <c r="I401" s="3"/>
      <c r="J401" s="3"/>
      <c r="K401" s="3"/>
      <c r="L401" s="3"/>
      <c r="M401" s="3"/>
      <c r="N401" s="3"/>
      <c r="O401" s="3"/>
    </row>
    <row r="402" spans="1:15" ht="12.75">
      <c r="A402" s="15"/>
      <c r="B402" s="5"/>
      <c r="C402" s="3"/>
      <c r="D402" s="3"/>
      <c r="E402" s="3"/>
      <c r="F402" s="73"/>
      <c r="G402" s="3"/>
      <c r="H402" s="3"/>
      <c r="I402" s="3"/>
      <c r="J402" s="3"/>
      <c r="K402" s="3"/>
      <c r="L402" s="3"/>
      <c r="M402" s="3"/>
      <c r="N402" s="3"/>
      <c r="O402" s="3"/>
    </row>
    <row r="403" spans="1:15" ht="12.75">
      <c r="A403" s="15"/>
      <c r="B403" s="5"/>
      <c r="C403" s="3"/>
      <c r="D403" s="3"/>
      <c r="E403" s="3"/>
      <c r="F403" s="73"/>
      <c r="G403" s="3"/>
      <c r="H403" s="3"/>
      <c r="I403" s="3"/>
      <c r="J403" s="3"/>
      <c r="K403" s="3"/>
      <c r="L403" s="3"/>
      <c r="M403" s="3"/>
      <c r="N403" s="3"/>
      <c r="O403" s="3"/>
    </row>
    <row r="404" spans="1:15" ht="12.75">
      <c r="A404" s="15"/>
      <c r="B404" s="5"/>
      <c r="C404" s="3"/>
      <c r="D404" s="3"/>
      <c r="E404" s="3"/>
      <c r="F404" s="73"/>
      <c r="G404" s="3"/>
      <c r="H404" s="3"/>
      <c r="I404" s="3"/>
      <c r="J404" s="3"/>
      <c r="K404" s="3"/>
      <c r="L404" s="3"/>
      <c r="M404" s="3"/>
      <c r="N404" s="3"/>
      <c r="O404" s="3"/>
    </row>
    <row r="405" spans="1:15" ht="12.75">
      <c r="A405" s="15"/>
      <c r="B405" s="5"/>
      <c r="C405" s="3"/>
      <c r="D405" s="3"/>
      <c r="E405" s="3"/>
      <c r="F405" s="73"/>
      <c r="G405" s="3"/>
      <c r="H405" s="3"/>
      <c r="I405" s="3"/>
      <c r="J405" s="3"/>
      <c r="K405" s="3"/>
      <c r="L405" s="3"/>
      <c r="M405" s="3"/>
      <c r="N405" s="3"/>
      <c r="O405" s="3"/>
    </row>
    <row r="406" spans="1:15" ht="12.75">
      <c r="A406" s="15"/>
      <c r="B406" s="5"/>
      <c r="C406" s="3"/>
      <c r="D406" s="3"/>
      <c r="E406" s="3"/>
      <c r="F406" s="73"/>
      <c r="G406" s="3"/>
      <c r="H406" s="3"/>
      <c r="I406" s="3"/>
      <c r="J406" s="3"/>
      <c r="K406" s="3"/>
      <c r="L406" s="3"/>
      <c r="M406" s="3"/>
      <c r="N406" s="3"/>
      <c r="O406" s="3"/>
    </row>
    <row r="407" spans="1:15" ht="12.75">
      <c r="A407" s="15"/>
      <c r="B407" s="5"/>
      <c r="C407" s="3"/>
      <c r="D407" s="3"/>
      <c r="E407" s="3"/>
      <c r="F407" s="73"/>
      <c r="G407" s="3"/>
      <c r="H407" s="3"/>
      <c r="I407" s="3"/>
      <c r="J407" s="3"/>
      <c r="K407" s="3"/>
      <c r="L407" s="3"/>
      <c r="M407" s="3"/>
      <c r="N407" s="3"/>
      <c r="O407" s="3"/>
    </row>
    <row r="408" spans="1:15" ht="12.75">
      <c r="A408" s="15"/>
      <c r="B408" s="5"/>
      <c r="C408" s="3"/>
      <c r="D408" s="3"/>
      <c r="E408" s="3"/>
      <c r="F408" s="73"/>
      <c r="G408" s="3"/>
      <c r="H408" s="3"/>
      <c r="I408" s="3"/>
      <c r="J408" s="3"/>
      <c r="K408" s="3"/>
      <c r="L408" s="3"/>
      <c r="M408" s="3"/>
      <c r="N408" s="3"/>
      <c r="O408" s="3"/>
    </row>
    <row r="409" spans="1:15" ht="12.75">
      <c r="A409" s="15"/>
      <c r="B409" s="5"/>
      <c r="C409" s="3"/>
      <c r="D409" s="3"/>
      <c r="E409" s="3"/>
      <c r="F409" s="73"/>
      <c r="G409" s="3"/>
      <c r="H409" s="3"/>
      <c r="I409" s="3"/>
      <c r="J409" s="3"/>
      <c r="K409" s="3"/>
      <c r="L409" s="3"/>
      <c r="M409" s="3"/>
      <c r="N409" s="3"/>
      <c r="O409" s="3"/>
    </row>
    <row r="410" spans="1:15" ht="12.75">
      <c r="A410" s="15"/>
      <c r="B410" s="5"/>
      <c r="C410" s="3"/>
      <c r="D410" s="3"/>
      <c r="E410" s="3"/>
      <c r="F410" s="73"/>
      <c r="G410" s="3"/>
      <c r="H410" s="3"/>
      <c r="I410" s="3"/>
      <c r="J410" s="3"/>
      <c r="K410" s="3"/>
      <c r="L410" s="3"/>
      <c r="M410" s="3"/>
      <c r="N410" s="3"/>
      <c r="O410" s="3"/>
    </row>
    <row r="411" spans="1:15" ht="12.75">
      <c r="A411" s="15"/>
      <c r="B411" s="5"/>
      <c r="C411" s="3"/>
      <c r="D411" s="3"/>
      <c r="E411" s="3"/>
      <c r="F411" s="73"/>
      <c r="G411" s="3"/>
      <c r="H411" s="3"/>
      <c r="I411" s="3"/>
      <c r="J411" s="3"/>
      <c r="K411" s="3"/>
      <c r="L411" s="3"/>
      <c r="M411" s="3"/>
      <c r="N411" s="3"/>
      <c r="O411" s="3"/>
    </row>
    <row r="412" spans="1:15" ht="12.75">
      <c r="A412" s="15"/>
      <c r="B412" s="5"/>
      <c r="C412" s="3"/>
      <c r="D412" s="3"/>
      <c r="E412" s="3"/>
      <c r="F412" s="73"/>
      <c r="G412" s="3"/>
      <c r="H412" s="3"/>
      <c r="I412" s="3"/>
      <c r="J412" s="3"/>
      <c r="K412" s="3"/>
      <c r="L412" s="3"/>
      <c r="M412" s="3"/>
      <c r="N412" s="3"/>
      <c r="O412" s="3"/>
    </row>
    <row r="413" spans="1:15" ht="12.75">
      <c r="A413" s="15"/>
      <c r="B413" s="5"/>
      <c r="C413" s="3"/>
      <c r="D413" s="3"/>
      <c r="E413" s="3"/>
      <c r="F413" s="73"/>
      <c r="G413" s="3"/>
      <c r="H413" s="3"/>
      <c r="I413" s="3"/>
      <c r="J413" s="3"/>
      <c r="K413" s="3"/>
      <c r="L413" s="3"/>
      <c r="M413" s="3"/>
      <c r="N413" s="3"/>
      <c r="O413" s="3"/>
    </row>
    <row r="414" spans="1:15" ht="12.75">
      <c r="A414" s="15"/>
      <c r="B414" s="5"/>
      <c r="C414" s="3"/>
      <c r="D414" s="3"/>
      <c r="E414" s="3"/>
      <c r="F414" s="73"/>
      <c r="G414" s="3"/>
      <c r="H414" s="3"/>
      <c r="I414" s="3"/>
      <c r="J414" s="3"/>
      <c r="K414" s="3"/>
      <c r="L414" s="3"/>
      <c r="M414" s="3"/>
      <c r="N414" s="3"/>
      <c r="O414" s="3"/>
    </row>
    <row r="415" spans="1:15" ht="12.75">
      <c r="A415" s="15"/>
      <c r="B415" s="5"/>
      <c r="C415" s="3"/>
      <c r="D415" s="3"/>
      <c r="E415" s="3"/>
      <c r="F415" s="73"/>
      <c r="G415" s="3"/>
      <c r="H415" s="3"/>
      <c r="I415" s="3"/>
      <c r="J415" s="3"/>
      <c r="K415" s="3"/>
      <c r="L415" s="3"/>
      <c r="M415" s="3"/>
      <c r="N415" s="3"/>
      <c r="O415" s="3"/>
    </row>
    <row r="416" spans="1:15" ht="12.75">
      <c r="A416" s="15"/>
      <c r="B416" s="5"/>
      <c r="C416" s="3"/>
      <c r="D416" s="3"/>
      <c r="E416" s="3"/>
      <c r="F416" s="73"/>
      <c r="G416" s="3"/>
      <c r="H416" s="3"/>
      <c r="I416" s="3"/>
      <c r="J416" s="3"/>
      <c r="K416" s="3"/>
      <c r="L416" s="3"/>
      <c r="M416" s="3"/>
      <c r="N416" s="3"/>
      <c r="O416" s="3"/>
    </row>
    <row r="417" spans="1:15" ht="12.75">
      <c r="A417" s="15"/>
      <c r="B417" s="5"/>
      <c r="C417" s="3"/>
      <c r="D417" s="3"/>
      <c r="E417" s="3"/>
      <c r="F417" s="73"/>
      <c r="G417" s="3"/>
      <c r="H417" s="3"/>
      <c r="I417" s="3"/>
      <c r="J417" s="3"/>
      <c r="K417" s="3"/>
      <c r="L417" s="3"/>
      <c r="M417" s="3"/>
      <c r="N417" s="3"/>
      <c r="O417" s="3"/>
    </row>
    <row r="418" spans="1:15" ht="12.75">
      <c r="A418" s="15"/>
      <c r="B418" s="5"/>
      <c r="C418" s="3"/>
      <c r="D418" s="3"/>
      <c r="E418" s="3"/>
      <c r="F418" s="73"/>
      <c r="G418" s="3"/>
      <c r="H418" s="3"/>
      <c r="I418" s="3"/>
      <c r="J418" s="3"/>
      <c r="K418" s="3"/>
      <c r="L418" s="3"/>
      <c r="M418" s="3"/>
      <c r="N418" s="3"/>
      <c r="O418" s="3"/>
    </row>
    <row r="419" spans="1:15" ht="12.75">
      <c r="A419" s="15"/>
      <c r="B419" s="5"/>
      <c r="C419" s="3"/>
      <c r="D419" s="3"/>
      <c r="E419" s="3"/>
      <c r="F419" s="73"/>
      <c r="G419" s="3"/>
      <c r="H419" s="3"/>
      <c r="I419" s="3"/>
      <c r="J419" s="3"/>
      <c r="K419" s="3"/>
      <c r="L419" s="3"/>
      <c r="M419" s="3"/>
      <c r="N419" s="3"/>
      <c r="O419" s="3"/>
    </row>
    <row r="420" spans="1:15" ht="12.75">
      <c r="A420" s="15"/>
      <c r="B420" s="5"/>
      <c r="C420" s="3"/>
      <c r="D420" s="3"/>
      <c r="E420" s="3"/>
      <c r="F420" s="73"/>
      <c r="G420" s="3"/>
      <c r="H420" s="3"/>
      <c r="I420" s="3"/>
      <c r="J420" s="3"/>
      <c r="K420" s="3"/>
      <c r="L420" s="3"/>
      <c r="M420" s="3"/>
      <c r="N420" s="3"/>
      <c r="O420" s="3"/>
    </row>
    <row r="421" spans="1:15" ht="12.75">
      <c r="A421" s="15"/>
      <c r="B421" s="5"/>
      <c r="C421" s="3"/>
      <c r="D421" s="3"/>
      <c r="E421" s="3"/>
      <c r="F421" s="73"/>
      <c r="G421" s="3"/>
      <c r="H421" s="3"/>
      <c r="I421" s="3"/>
      <c r="J421" s="3"/>
      <c r="K421" s="3"/>
      <c r="L421" s="3"/>
      <c r="M421" s="3"/>
      <c r="N421" s="3"/>
      <c r="O421" s="3"/>
    </row>
    <row r="422" spans="1:15" ht="12.75">
      <c r="A422" s="15"/>
      <c r="B422" s="5"/>
      <c r="C422" s="3"/>
      <c r="D422" s="3"/>
      <c r="E422" s="3"/>
      <c r="F422" s="73"/>
      <c r="G422" s="3"/>
      <c r="H422" s="3"/>
      <c r="I422" s="3"/>
      <c r="J422" s="3"/>
      <c r="K422" s="3"/>
      <c r="L422" s="3"/>
      <c r="M422" s="3"/>
      <c r="N422" s="3"/>
      <c r="O422" s="3"/>
    </row>
    <row r="423" spans="1:15" ht="12.75">
      <c r="A423" s="15"/>
      <c r="B423" s="5"/>
      <c r="C423" s="3"/>
      <c r="D423" s="3"/>
      <c r="E423" s="3"/>
      <c r="F423" s="73"/>
      <c r="G423" s="3"/>
      <c r="H423" s="3"/>
      <c r="I423" s="3"/>
      <c r="J423" s="3"/>
      <c r="K423" s="3"/>
      <c r="L423" s="3"/>
      <c r="M423" s="3"/>
      <c r="N423" s="3"/>
      <c r="O423" s="3"/>
    </row>
    <row r="424" spans="1:15" ht="12.75">
      <c r="A424" s="15"/>
      <c r="B424" s="5"/>
      <c r="C424" s="3"/>
      <c r="D424" s="3"/>
      <c r="E424" s="3"/>
      <c r="F424" s="73"/>
      <c r="G424" s="3"/>
      <c r="H424" s="3"/>
      <c r="I424" s="3"/>
      <c r="J424" s="3"/>
      <c r="K424" s="3"/>
      <c r="L424" s="3"/>
      <c r="M424" s="3"/>
      <c r="N424" s="3"/>
      <c r="O424" s="3"/>
    </row>
    <row r="425" spans="1:15" ht="12.75">
      <c r="A425" s="15"/>
      <c r="B425" s="5"/>
      <c r="C425" s="3"/>
      <c r="D425" s="3"/>
      <c r="E425" s="3"/>
      <c r="F425" s="73"/>
      <c r="G425" s="3"/>
      <c r="H425" s="3"/>
      <c r="I425" s="3"/>
      <c r="J425" s="3"/>
      <c r="K425" s="3"/>
      <c r="L425" s="3"/>
      <c r="M425" s="3"/>
      <c r="N425" s="3"/>
      <c r="O425" s="3"/>
    </row>
    <row r="426" spans="1:15" ht="12.75">
      <c r="A426" s="15"/>
      <c r="B426" s="5"/>
      <c r="C426" s="3"/>
      <c r="D426" s="3"/>
      <c r="E426" s="3"/>
      <c r="F426" s="73"/>
      <c r="G426" s="3"/>
      <c r="H426" s="3"/>
      <c r="I426" s="3"/>
      <c r="J426" s="3"/>
      <c r="K426" s="3"/>
      <c r="L426" s="3"/>
      <c r="M426" s="3"/>
      <c r="N426" s="3"/>
      <c r="O426" s="3"/>
    </row>
    <row r="427" spans="1:15" ht="12.75">
      <c r="A427" s="15"/>
      <c r="B427" s="5"/>
      <c r="C427" s="3"/>
      <c r="D427" s="3"/>
      <c r="E427" s="3"/>
      <c r="F427" s="73"/>
      <c r="G427" s="3"/>
      <c r="H427" s="3"/>
      <c r="I427" s="3"/>
      <c r="J427" s="3"/>
      <c r="K427" s="3"/>
      <c r="L427" s="3"/>
      <c r="M427" s="3"/>
      <c r="N427" s="3"/>
      <c r="O427" s="3"/>
    </row>
    <row r="428" spans="1:15" ht="12.75">
      <c r="A428" s="15"/>
      <c r="B428" s="5"/>
      <c r="C428" s="3"/>
      <c r="D428" s="3"/>
      <c r="E428" s="3"/>
      <c r="F428" s="73"/>
      <c r="G428" s="3"/>
      <c r="H428" s="3"/>
      <c r="I428" s="3"/>
      <c r="J428" s="3"/>
      <c r="K428" s="3"/>
      <c r="L428" s="3"/>
      <c r="M428" s="3"/>
      <c r="N428" s="3"/>
      <c r="O428" s="3"/>
    </row>
    <row r="429" spans="1:15" ht="12.75">
      <c r="A429" s="15"/>
      <c r="B429" s="5"/>
      <c r="C429" s="3"/>
      <c r="D429" s="3"/>
      <c r="E429" s="3"/>
      <c r="F429" s="73"/>
      <c r="G429" s="3"/>
      <c r="H429" s="3"/>
      <c r="I429" s="3"/>
      <c r="J429" s="3"/>
      <c r="K429" s="3"/>
      <c r="L429" s="3"/>
      <c r="M429" s="3"/>
      <c r="N429" s="3"/>
      <c r="O429" s="3"/>
    </row>
    <row r="430" spans="1:15" ht="12.75">
      <c r="A430" s="15"/>
      <c r="B430" s="5"/>
      <c r="C430" s="3"/>
      <c r="D430" s="3"/>
      <c r="E430" s="3"/>
      <c r="F430" s="73"/>
      <c r="G430" s="3"/>
      <c r="H430" s="3"/>
      <c r="I430" s="3"/>
      <c r="J430" s="3"/>
      <c r="K430" s="3"/>
      <c r="L430" s="3"/>
      <c r="M430" s="3"/>
      <c r="N430" s="3"/>
      <c r="O430" s="3"/>
    </row>
    <row r="431" spans="1:15" ht="12.75">
      <c r="A431" s="15"/>
      <c r="B431" s="5"/>
      <c r="C431" s="3"/>
      <c r="D431" s="3"/>
      <c r="E431" s="3"/>
      <c r="F431" s="73"/>
      <c r="G431" s="3"/>
      <c r="H431" s="3"/>
      <c r="I431" s="3"/>
      <c r="J431" s="3"/>
      <c r="K431" s="3"/>
      <c r="L431" s="3"/>
      <c r="M431" s="3"/>
      <c r="N431" s="3"/>
      <c r="O431" s="3"/>
    </row>
    <row r="432" spans="1:15" ht="12.75">
      <c r="A432" s="15"/>
      <c r="B432" s="5"/>
      <c r="C432" s="3"/>
      <c r="D432" s="3"/>
      <c r="E432" s="3"/>
      <c r="F432" s="73"/>
      <c r="G432" s="3"/>
      <c r="H432" s="3"/>
      <c r="I432" s="3"/>
      <c r="J432" s="3"/>
      <c r="K432" s="3"/>
      <c r="L432" s="3"/>
      <c r="M432" s="3"/>
      <c r="N432" s="3"/>
      <c r="O432" s="3"/>
    </row>
    <row r="433" spans="1:15" ht="12.75">
      <c r="A433" s="15"/>
      <c r="M433" s="3"/>
      <c r="N433" s="3"/>
      <c r="O433" s="3"/>
    </row>
    <row r="434" spans="1:15" ht="12.75">
      <c r="M434" s="3"/>
      <c r="N434" s="3"/>
      <c r="O434" s="3"/>
    </row>
    <row r="435" spans="1:15" ht="12.75">
      <c r="M435" s="3"/>
      <c r="N435" s="3"/>
      <c r="O435" s="3"/>
    </row>
    <row r="436" spans="1:15" ht="12.75">
      <c r="M436" s="3"/>
      <c r="N436" s="3"/>
      <c r="O436" s="3"/>
    </row>
    <row r="437" spans="1:15" ht="12.75">
      <c r="M437" s="3"/>
      <c r="N437" s="3"/>
      <c r="O437" s="3"/>
    </row>
    <row r="438" spans="1:15" ht="12.75">
      <c r="M438" s="3"/>
      <c r="N438" s="3"/>
      <c r="O438" s="3"/>
    </row>
    <row r="439" spans="1:15" ht="12.75">
      <c r="M439" s="3"/>
      <c r="N439" s="3"/>
      <c r="O439" s="3"/>
    </row>
    <row r="440" spans="1:15" ht="12.75">
      <c r="M440" s="3"/>
      <c r="N440" s="3"/>
      <c r="O440" s="3"/>
    </row>
    <row r="441" spans="1:15" ht="12.75">
      <c r="M441" s="3"/>
      <c r="N441" s="3"/>
      <c r="O441" s="3"/>
    </row>
    <row r="442" spans="1:15" ht="12.75">
      <c r="M442" s="3"/>
      <c r="N442" s="3"/>
      <c r="O442" s="3"/>
    </row>
    <row r="443" spans="1:15" ht="12.75">
      <c r="M443" s="3"/>
      <c r="N443" s="3"/>
      <c r="O443" s="3"/>
    </row>
    <row r="444" spans="1:15" ht="12.75">
      <c r="M444" s="3"/>
      <c r="N444" s="3"/>
      <c r="O444" s="3"/>
    </row>
    <row r="445" spans="1:15" ht="12.75">
      <c r="M445" s="3"/>
      <c r="N445" s="3"/>
      <c r="O445" s="3"/>
    </row>
    <row r="446" spans="1:15" ht="12.75">
      <c r="M446" s="3"/>
      <c r="N446" s="3"/>
      <c r="O446" s="3"/>
    </row>
    <row r="447" spans="1:15" ht="12.75">
      <c r="M447" s="3"/>
      <c r="N447" s="3"/>
      <c r="O447" s="3"/>
    </row>
    <row r="448" spans="1:15" ht="12.75">
      <c r="M448" s="3"/>
      <c r="N448" s="3"/>
      <c r="O448" s="3"/>
    </row>
    <row r="449" spans="13:15" ht="12.75">
      <c r="M449" s="3"/>
      <c r="N449" s="3"/>
      <c r="O449" s="3"/>
    </row>
    <row r="450" spans="13:15" ht="12.75">
      <c r="M450" s="3"/>
      <c r="N450" s="3"/>
      <c r="O450" s="3"/>
    </row>
    <row r="451" spans="13:15" ht="12.75">
      <c r="M451" s="3"/>
      <c r="N451" s="3"/>
      <c r="O451" s="3"/>
    </row>
    <row r="452" spans="13:15" ht="12.75">
      <c r="M452" s="3"/>
      <c r="N452" s="3"/>
      <c r="O452" s="3"/>
    </row>
    <row r="453" spans="13:15" ht="12.75">
      <c r="M453" s="3"/>
      <c r="N453" s="3"/>
      <c r="O453" s="3"/>
    </row>
    <row r="454" spans="13:15" ht="12.75">
      <c r="M454" s="3"/>
      <c r="N454" s="3"/>
      <c r="O454" s="3"/>
    </row>
    <row r="455" spans="13:15" ht="12.75">
      <c r="N455" s="3"/>
      <c r="O455" s="3"/>
    </row>
    <row r="456" spans="13:15" ht="12.75">
      <c r="N456" s="3"/>
      <c r="O456" s="3"/>
    </row>
  </sheetData>
  <mergeCells count="1">
    <mergeCell ref="A2:M2"/>
  </mergeCells>
  <phoneticPr fontId="0" type="noConversion"/>
  <printOptions horizontalCentered="1"/>
  <pageMargins left="0.25" right="0.25" top="0.75" bottom="0.75" header="0.3" footer="0.3"/>
  <pageSetup paperSize="9" scale="80" firstPageNumber="3" fitToHeight="0" orientation="landscape" useFirstPageNumber="1" horizontalDpi="300" verticalDpi="300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26"/>
  <sheetViews>
    <sheetView topLeftCell="A4" workbookViewId="0">
      <selection activeCell="H11" sqref="H11"/>
    </sheetView>
  </sheetViews>
  <sheetFormatPr defaultRowHeight="12.75"/>
  <cols>
    <col min="5" max="5" width="14.140625" customWidth="1"/>
    <col min="6" max="6" width="12.7109375" customWidth="1"/>
    <col min="7" max="7" width="11.85546875" customWidth="1"/>
    <col min="8" max="8" width="11.28515625" customWidth="1"/>
  </cols>
  <sheetData>
    <row r="1" spans="1:8">
      <c r="A1" s="77"/>
      <c r="B1" s="77"/>
      <c r="C1" s="77"/>
      <c r="D1" s="14"/>
      <c r="E1" s="77"/>
      <c r="F1" s="77"/>
      <c r="G1" s="77"/>
      <c r="H1" s="77"/>
    </row>
    <row r="2" spans="1:8" ht="15">
      <c r="A2" s="180"/>
      <c r="B2" s="180"/>
      <c r="C2" s="180"/>
      <c r="D2" s="180"/>
      <c r="E2" s="180"/>
      <c r="F2" s="180"/>
      <c r="G2" s="180"/>
      <c r="H2" s="180"/>
    </row>
    <row r="3" spans="1:8" ht="76.5" customHeight="1">
      <c r="A3" s="168" t="s">
        <v>115</v>
      </c>
      <c r="B3" s="168"/>
      <c r="C3" s="168"/>
      <c r="D3" s="168"/>
      <c r="E3" s="168"/>
      <c r="F3" s="168"/>
      <c r="G3" s="168"/>
      <c r="H3" s="168"/>
    </row>
    <row r="4" spans="1:8" ht="18">
      <c r="A4" s="168" t="s">
        <v>28</v>
      </c>
      <c r="B4" s="168"/>
      <c r="C4" s="168"/>
      <c r="D4" s="168"/>
      <c r="E4" s="168"/>
      <c r="F4" s="168"/>
      <c r="G4" s="181"/>
      <c r="H4" s="181"/>
    </row>
    <row r="5" spans="1:8" ht="18">
      <c r="A5" s="104"/>
      <c r="B5" s="105"/>
      <c r="C5" s="105"/>
      <c r="D5" s="105"/>
      <c r="E5" s="105"/>
      <c r="F5" s="77"/>
      <c r="G5" s="77"/>
      <c r="H5" s="77"/>
    </row>
    <row r="6" spans="1:8" ht="39">
      <c r="A6" s="106"/>
      <c r="B6" s="107"/>
      <c r="C6" s="107"/>
      <c r="D6" s="108"/>
      <c r="E6" s="109"/>
      <c r="F6" s="110" t="s">
        <v>104</v>
      </c>
      <c r="G6" s="110" t="s">
        <v>105</v>
      </c>
      <c r="H6" s="111" t="s">
        <v>106</v>
      </c>
    </row>
    <row r="7" spans="1:8" ht="15.75">
      <c r="A7" s="182" t="s">
        <v>29</v>
      </c>
      <c r="B7" s="183"/>
      <c r="C7" s="183"/>
      <c r="D7" s="183"/>
      <c r="E7" s="184"/>
      <c r="F7" s="112">
        <v>6654988.8600000003</v>
      </c>
      <c r="G7" s="112">
        <f>+G8+G9</f>
        <v>6654988.8600000003</v>
      </c>
      <c r="H7" s="112">
        <f>+H8+H9</f>
        <v>6654988.8600000003</v>
      </c>
    </row>
    <row r="8" spans="1:8" ht="15.75">
      <c r="A8" s="185" t="s">
        <v>0</v>
      </c>
      <c r="B8" s="186"/>
      <c r="C8" s="186"/>
      <c r="D8" s="186"/>
      <c r="E8" s="187"/>
      <c r="F8" s="113">
        <v>0</v>
      </c>
      <c r="G8" s="78">
        <v>0</v>
      </c>
      <c r="H8" s="113"/>
    </row>
    <row r="9" spans="1:8" ht="17.25" customHeight="1">
      <c r="A9" s="188" t="s">
        <v>99</v>
      </c>
      <c r="B9" s="187"/>
      <c r="C9" s="187"/>
      <c r="D9" s="187"/>
      <c r="E9" s="187"/>
      <c r="F9" s="113">
        <v>6654988.8600000003</v>
      </c>
      <c r="G9" s="78">
        <v>6654988.8600000003</v>
      </c>
      <c r="H9" s="113">
        <v>6654988.8600000003</v>
      </c>
    </row>
    <row r="10" spans="1:8" ht="15.75">
      <c r="A10" s="114" t="s">
        <v>30</v>
      </c>
      <c r="B10" s="115"/>
      <c r="C10" s="115"/>
      <c r="D10" s="115"/>
      <c r="E10" s="115"/>
      <c r="F10" s="112">
        <f>+F11+F12</f>
        <v>6664988.8600000003</v>
      </c>
      <c r="G10" s="112">
        <f>+G11+G12</f>
        <v>6654988.8600000003</v>
      </c>
      <c r="H10" s="112">
        <f>+H11+H12</f>
        <v>6654988.8600000003</v>
      </c>
    </row>
    <row r="11" spans="1:8" ht="15.75">
      <c r="A11" s="189" t="s">
        <v>1</v>
      </c>
      <c r="B11" s="186"/>
      <c r="C11" s="186"/>
      <c r="D11" s="186"/>
      <c r="E11" s="190"/>
      <c r="F11" s="113">
        <v>6401928.8600000003</v>
      </c>
      <c r="G11" s="78">
        <v>6391928.8600000003</v>
      </c>
      <c r="H11" s="116">
        <v>6391928.8600000003</v>
      </c>
    </row>
    <row r="12" spans="1:8" ht="15.75">
      <c r="A12" s="191" t="s">
        <v>54</v>
      </c>
      <c r="B12" s="187"/>
      <c r="C12" s="187"/>
      <c r="D12" s="187"/>
      <c r="E12" s="187"/>
      <c r="F12" s="117">
        <v>263060</v>
      </c>
      <c r="G12" s="78">
        <v>263060</v>
      </c>
      <c r="H12" s="116">
        <v>263060</v>
      </c>
    </row>
    <row r="13" spans="1:8" ht="15.75">
      <c r="A13" s="192" t="s">
        <v>3</v>
      </c>
      <c r="B13" s="183"/>
      <c r="C13" s="183"/>
      <c r="D13" s="183"/>
      <c r="E13" s="183"/>
      <c r="F13" s="118">
        <f>+F7-F10</f>
        <v>-10000</v>
      </c>
      <c r="G13" s="118">
        <f>+G7-G10</f>
        <v>0</v>
      </c>
      <c r="H13" s="118">
        <f>+H7-H10</f>
        <v>0</v>
      </c>
    </row>
    <row r="14" spans="1:8" ht="18">
      <c r="A14" s="168"/>
      <c r="B14" s="193"/>
      <c r="C14" s="193"/>
      <c r="D14" s="193"/>
      <c r="E14" s="193"/>
      <c r="F14" s="194"/>
      <c r="G14" s="194"/>
      <c r="H14" s="194"/>
    </row>
    <row r="15" spans="1:8" ht="39">
      <c r="A15" s="106"/>
      <c r="B15" s="107"/>
      <c r="C15" s="107"/>
      <c r="D15" s="108"/>
      <c r="E15" s="109"/>
      <c r="F15" s="110" t="s">
        <v>104</v>
      </c>
      <c r="G15" s="110" t="s">
        <v>105</v>
      </c>
      <c r="H15" s="111" t="s">
        <v>106</v>
      </c>
    </row>
    <row r="16" spans="1:8" ht="38.25" customHeight="1">
      <c r="A16" s="195" t="s">
        <v>112</v>
      </c>
      <c r="B16" s="196"/>
      <c r="C16" s="196"/>
      <c r="D16" s="196"/>
      <c r="E16" s="197"/>
      <c r="F16" s="119">
        <v>10000</v>
      </c>
      <c r="G16" s="119"/>
      <c r="H16" s="120"/>
    </row>
    <row r="17" spans="1:8" ht="48" customHeight="1">
      <c r="A17" s="177" t="s">
        <v>113</v>
      </c>
      <c r="B17" s="178"/>
      <c r="C17" s="178"/>
      <c r="D17" s="178"/>
      <c r="E17" s="179"/>
      <c r="F17" s="121">
        <v>10000</v>
      </c>
      <c r="G17" s="121"/>
      <c r="H17" s="118"/>
    </row>
    <row r="18" spans="1:8" ht="18">
      <c r="A18" s="200"/>
      <c r="B18" s="193"/>
      <c r="C18" s="193"/>
      <c r="D18" s="193"/>
      <c r="E18" s="193"/>
      <c r="F18" s="194"/>
      <c r="G18" s="194"/>
      <c r="H18" s="194"/>
    </row>
    <row r="19" spans="1:8" ht="39">
      <c r="A19" s="106"/>
      <c r="B19" s="107"/>
      <c r="C19" s="107"/>
      <c r="D19" s="108"/>
      <c r="E19" s="109"/>
      <c r="F19" s="110" t="s">
        <v>104</v>
      </c>
      <c r="G19" s="110" t="s">
        <v>105</v>
      </c>
      <c r="H19" s="111" t="s">
        <v>106</v>
      </c>
    </row>
    <row r="20" spans="1:8" ht="15.75">
      <c r="A20" s="185" t="s">
        <v>5</v>
      </c>
      <c r="B20" s="186"/>
      <c r="C20" s="186"/>
      <c r="D20" s="186"/>
      <c r="E20" s="186"/>
      <c r="F20" s="117"/>
      <c r="G20" s="117"/>
      <c r="H20" s="117"/>
    </row>
    <row r="21" spans="1:8" ht="15.75">
      <c r="A21" s="185" t="s">
        <v>6</v>
      </c>
      <c r="B21" s="186"/>
      <c r="C21" s="186"/>
      <c r="D21" s="186"/>
      <c r="E21" s="186"/>
      <c r="F21" s="117"/>
      <c r="G21" s="117"/>
      <c r="H21" s="117"/>
    </row>
    <row r="22" spans="1:8" ht="15.75">
      <c r="A22" s="192" t="s">
        <v>7</v>
      </c>
      <c r="B22" s="183"/>
      <c r="C22" s="183"/>
      <c r="D22" s="183"/>
      <c r="E22" s="183"/>
      <c r="F22" s="112">
        <f>F20-F21</f>
        <v>0</v>
      </c>
      <c r="G22" s="112">
        <f>G20-G21</f>
        <v>0</v>
      </c>
      <c r="H22" s="112">
        <f>H20-H21</f>
        <v>0</v>
      </c>
    </row>
    <row r="23" spans="1:8" ht="18">
      <c r="A23" s="200"/>
      <c r="B23" s="193"/>
      <c r="C23" s="193"/>
      <c r="D23" s="193"/>
      <c r="E23" s="193"/>
      <c r="F23" s="194"/>
      <c r="G23" s="194"/>
      <c r="H23" s="194"/>
    </row>
    <row r="24" spans="1:8" ht="15.75">
      <c r="A24" s="189" t="s">
        <v>8</v>
      </c>
      <c r="B24" s="186"/>
      <c r="C24" s="186"/>
      <c r="D24" s="186"/>
      <c r="E24" s="186"/>
      <c r="F24" s="117">
        <f>IF((F13+F17+F22)&lt;&gt;0,"NESLAGANJE ZBROJA",(F13+F17+F22))</f>
        <v>0</v>
      </c>
      <c r="G24" s="117">
        <v>0</v>
      </c>
      <c r="H24" s="117">
        <f>IF((H13+H17+H22)&lt;&gt;0,"NESLAGANJE ZBROJA",(H13+H17+H22))</f>
        <v>0</v>
      </c>
    </row>
    <row r="25" spans="1:8" ht="18">
      <c r="A25" s="122"/>
      <c r="B25" s="105"/>
      <c r="C25" s="105"/>
      <c r="D25" s="105"/>
      <c r="E25" s="105"/>
      <c r="F25" s="12"/>
      <c r="G25" s="12"/>
      <c r="H25" s="12"/>
    </row>
    <row r="26" spans="1:8" ht="55.5" customHeight="1">
      <c r="A26" s="198" t="s">
        <v>114</v>
      </c>
      <c r="B26" s="199"/>
      <c r="C26" s="199"/>
      <c r="D26" s="199"/>
      <c r="E26" s="199"/>
      <c r="F26" s="199"/>
      <c r="G26" s="199"/>
      <c r="H26" s="199"/>
    </row>
  </sheetData>
  <mergeCells count="19">
    <mergeCell ref="A26:H26"/>
    <mergeCell ref="A18:H18"/>
    <mergeCell ref="A20:E20"/>
    <mergeCell ref="A21:E21"/>
    <mergeCell ref="A22:E22"/>
    <mergeCell ref="A23:H23"/>
    <mergeCell ref="A24:E24"/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topLeftCell="A4" workbookViewId="0">
      <selection activeCell="S7" sqref="S7"/>
    </sheetView>
  </sheetViews>
  <sheetFormatPr defaultRowHeight="12.75"/>
  <cols>
    <col min="1" max="1" width="27.85546875" customWidth="1"/>
    <col min="2" max="2" width="12.5703125" customWidth="1"/>
    <col min="3" max="3" width="9.85546875" customWidth="1"/>
    <col min="4" max="4" width="12.140625" customWidth="1"/>
    <col min="5" max="5" width="11.140625" customWidth="1"/>
    <col min="6" max="6" width="12.140625" customWidth="1"/>
    <col min="7" max="7" width="11.5703125" customWidth="1"/>
    <col min="8" max="8" width="9.140625" customWidth="1"/>
    <col min="9" max="9" width="9.42578125" customWidth="1"/>
    <col min="10" max="10" width="11.85546875" customWidth="1"/>
    <col min="11" max="11" width="10.85546875" customWidth="1"/>
  </cols>
  <sheetData>
    <row r="1" spans="1:11" ht="18">
      <c r="A1" s="168" t="s">
        <v>165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13.5" thickBot="1">
      <c r="A2" s="6"/>
      <c r="B2" s="1"/>
      <c r="C2" s="1"/>
      <c r="D2" s="1"/>
      <c r="E2" s="1"/>
      <c r="F2" s="1"/>
      <c r="G2" s="1"/>
      <c r="H2" s="1"/>
      <c r="I2" s="1"/>
      <c r="J2" s="1"/>
      <c r="K2" s="7" t="s">
        <v>9</v>
      </c>
    </row>
    <row r="3" spans="1:11" ht="16.5" thickBot="1">
      <c r="A3" s="18" t="s">
        <v>10</v>
      </c>
      <c r="B3" s="172" t="s">
        <v>100</v>
      </c>
      <c r="C3" s="173"/>
      <c r="D3" s="173"/>
      <c r="E3" s="173"/>
      <c r="F3" s="173"/>
      <c r="G3" s="173"/>
      <c r="H3" s="173"/>
      <c r="I3" s="173"/>
      <c r="J3" s="173"/>
      <c r="K3" s="174"/>
    </row>
    <row r="4" spans="1:11" ht="79.5" thickBot="1">
      <c r="A4" s="19" t="s">
        <v>11</v>
      </c>
      <c r="B4" s="36" t="s">
        <v>92</v>
      </c>
      <c r="C4" s="36" t="s">
        <v>12</v>
      </c>
      <c r="D4" s="36" t="s">
        <v>91</v>
      </c>
      <c r="E4" s="36" t="s">
        <v>13</v>
      </c>
      <c r="F4" s="36" t="s">
        <v>88</v>
      </c>
      <c r="G4" s="36" t="s">
        <v>89</v>
      </c>
      <c r="H4" s="36" t="s">
        <v>109</v>
      </c>
      <c r="I4" s="36" t="s">
        <v>80</v>
      </c>
      <c r="J4" s="36" t="s">
        <v>14</v>
      </c>
      <c r="K4" s="36" t="s">
        <v>15</v>
      </c>
    </row>
    <row r="5" spans="1:11" ht="25.5">
      <c r="A5" s="8" t="s">
        <v>148</v>
      </c>
      <c r="B5" s="1"/>
      <c r="C5" s="23"/>
      <c r="D5" s="24"/>
      <c r="E5" s="25"/>
      <c r="F5" s="149">
        <v>5705680</v>
      </c>
      <c r="G5" s="72"/>
      <c r="H5" s="72"/>
      <c r="I5" s="27"/>
      <c r="J5" s="27"/>
      <c r="K5" s="28"/>
    </row>
    <row r="6" spans="1:11" ht="25.5">
      <c r="A6" s="8" t="s">
        <v>128</v>
      </c>
      <c r="B6" s="1"/>
      <c r="C6" s="23"/>
      <c r="D6" s="24"/>
      <c r="E6" s="25"/>
      <c r="F6" s="148">
        <v>30800</v>
      </c>
      <c r="G6" s="72"/>
      <c r="H6" s="72"/>
      <c r="I6" s="27"/>
      <c r="J6" s="27"/>
      <c r="K6" s="28"/>
    </row>
    <row r="7" spans="1:11">
      <c r="A7" s="8" t="s">
        <v>151</v>
      </c>
      <c r="B7" s="1"/>
      <c r="C7" s="23"/>
      <c r="D7" s="24"/>
      <c r="E7" s="25"/>
      <c r="F7" s="148">
        <v>2000</v>
      </c>
      <c r="G7" s="72"/>
      <c r="H7" s="72"/>
      <c r="I7" s="27"/>
      <c r="J7" s="27"/>
      <c r="K7" s="28"/>
    </row>
    <row r="8" spans="1:11" ht="25.5">
      <c r="A8" s="8" t="s">
        <v>128</v>
      </c>
      <c r="B8" s="1"/>
      <c r="C8" s="23"/>
      <c r="D8" s="24"/>
      <c r="E8" s="25"/>
      <c r="F8" s="148">
        <v>30600</v>
      </c>
      <c r="G8" s="72"/>
      <c r="H8" s="72"/>
      <c r="I8" s="27"/>
      <c r="J8" s="27"/>
      <c r="K8" s="28"/>
    </row>
    <row r="9" spans="1:11" ht="25.5">
      <c r="A9" s="8" t="s">
        <v>152</v>
      </c>
      <c r="B9" s="1"/>
      <c r="C9" s="23"/>
      <c r="D9" s="24"/>
      <c r="E9" s="25"/>
      <c r="F9" s="148">
        <v>3750</v>
      </c>
      <c r="G9" s="72"/>
      <c r="H9" s="72"/>
      <c r="I9" s="27"/>
      <c r="J9" s="27"/>
      <c r="K9" s="28"/>
    </row>
    <row r="10" spans="1:11" ht="25.5">
      <c r="A10" s="8" t="s">
        <v>129</v>
      </c>
      <c r="B10" s="1"/>
      <c r="C10" s="23"/>
      <c r="D10" s="24"/>
      <c r="E10" s="25"/>
      <c r="F10" s="148">
        <v>5181</v>
      </c>
      <c r="G10" s="72"/>
      <c r="H10" s="72"/>
      <c r="I10" s="27"/>
      <c r="J10" s="27"/>
      <c r="K10" s="28"/>
    </row>
    <row r="11" spans="1:11" ht="25.5">
      <c r="A11" s="8" t="s">
        <v>153</v>
      </c>
      <c r="B11" s="1"/>
      <c r="C11" s="23"/>
      <c r="D11" s="24"/>
      <c r="E11" s="25"/>
      <c r="F11" s="148">
        <v>497</v>
      </c>
      <c r="G11" s="72"/>
      <c r="H11" s="72"/>
      <c r="I11" s="27"/>
      <c r="J11" s="27"/>
      <c r="K11" s="28"/>
    </row>
    <row r="12" spans="1:11" ht="25.5">
      <c r="A12" s="8" t="s">
        <v>130</v>
      </c>
      <c r="B12" s="1"/>
      <c r="C12" s="23"/>
      <c r="D12" s="24"/>
      <c r="E12" s="25"/>
      <c r="F12" s="148">
        <v>2365</v>
      </c>
      <c r="G12" s="72"/>
      <c r="H12" s="72"/>
      <c r="I12" s="27"/>
      <c r="J12" s="27"/>
      <c r="K12" s="28"/>
    </row>
    <row r="13" spans="1:11">
      <c r="A13" s="8" t="s">
        <v>116</v>
      </c>
      <c r="B13" s="29"/>
      <c r="C13" s="23"/>
      <c r="D13" s="23"/>
      <c r="E13" s="23"/>
      <c r="F13" s="72"/>
      <c r="G13" s="72">
        <v>216936</v>
      </c>
      <c r="H13" s="30"/>
      <c r="I13" s="27"/>
      <c r="J13" s="27"/>
      <c r="K13" s="28"/>
    </row>
    <row r="14" spans="1:11">
      <c r="A14" s="8"/>
      <c r="B14" s="29"/>
      <c r="C14" s="23"/>
      <c r="D14" s="23"/>
      <c r="E14" s="23"/>
      <c r="F14" s="72"/>
      <c r="G14" s="72"/>
      <c r="H14" s="30"/>
      <c r="I14" s="27"/>
      <c r="J14" s="27"/>
      <c r="K14" s="28"/>
    </row>
    <row r="15" spans="1:11">
      <c r="A15" s="8" t="s">
        <v>126</v>
      </c>
      <c r="B15" s="22"/>
      <c r="C15" s="23"/>
      <c r="D15" s="24"/>
      <c r="E15" s="25">
        <v>6</v>
      </c>
      <c r="F15" s="26"/>
      <c r="G15" s="72"/>
      <c r="H15" s="72"/>
      <c r="I15" s="27"/>
      <c r="J15" s="27"/>
      <c r="K15" s="28"/>
    </row>
    <row r="16" spans="1:11">
      <c r="A16" s="8">
        <v>6614</v>
      </c>
      <c r="B16" s="29"/>
      <c r="C16" s="23"/>
      <c r="D16" s="23">
        <v>0</v>
      </c>
      <c r="E16" s="25"/>
      <c r="F16" s="23"/>
      <c r="G16" s="30"/>
      <c r="H16" s="30"/>
      <c r="I16" s="30"/>
      <c r="J16" s="30"/>
      <c r="K16" s="31"/>
    </row>
    <row r="17" spans="1:11">
      <c r="A17" s="8" t="s">
        <v>102</v>
      </c>
      <c r="B17" s="29"/>
      <c r="C17" s="23">
        <v>19800</v>
      </c>
      <c r="D17" s="23"/>
      <c r="E17" s="23"/>
      <c r="F17" s="23"/>
      <c r="G17" s="30"/>
      <c r="H17" s="30"/>
      <c r="I17" s="30"/>
      <c r="J17" s="30"/>
      <c r="K17" s="31"/>
    </row>
    <row r="18" spans="1:11">
      <c r="A18" s="8">
        <v>6526</v>
      </c>
      <c r="B18" s="29"/>
      <c r="C18" s="23"/>
      <c r="D18" s="23"/>
      <c r="E18" s="25">
        <v>39720</v>
      </c>
      <c r="F18" s="23"/>
      <c r="G18" s="30"/>
      <c r="H18" s="30"/>
      <c r="I18" s="30"/>
      <c r="J18" s="30"/>
      <c r="K18" s="31"/>
    </row>
    <row r="19" spans="1:11">
      <c r="A19" s="8" t="s">
        <v>127</v>
      </c>
      <c r="B19" s="29"/>
      <c r="C19" s="23"/>
      <c r="D19" s="23"/>
      <c r="E19" s="23"/>
      <c r="F19" s="23"/>
      <c r="G19" s="30"/>
      <c r="H19" s="30"/>
      <c r="I19" s="72">
        <v>8000</v>
      </c>
      <c r="J19" s="30"/>
      <c r="K19" s="31"/>
    </row>
    <row r="20" spans="1:11">
      <c r="A20" s="8" t="s">
        <v>103</v>
      </c>
      <c r="B20" s="29">
        <v>834716</v>
      </c>
      <c r="C20" s="23"/>
      <c r="D20" s="23"/>
      <c r="E20" s="23"/>
      <c r="F20" s="23"/>
      <c r="G20" s="30"/>
      <c r="H20" s="30"/>
      <c r="I20" s="30"/>
      <c r="J20" s="30"/>
      <c r="K20" s="31"/>
    </row>
    <row r="21" spans="1:11">
      <c r="A21" s="8" t="s">
        <v>154</v>
      </c>
      <c r="B21" s="29">
        <v>166055</v>
      </c>
      <c r="C21" s="23"/>
      <c r="D21" s="23"/>
      <c r="E21" s="23"/>
      <c r="F21" s="23"/>
      <c r="G21" s="30"/>
      <c r="H21" s="30"/>
      <c r="I21" s="30"/>
      <c r="J21" s="30"/>
      <c r="K21" s="31"/>
    </row>
    <row r="22" spans="1:11">
      <c r="A22" s="8"/>
      <c r="B22" s="29"/>
      <c r="C22" s="23"/>
      <c r="D22" s="23"/>
      <c r="E22" s="23"/>
      <c r="F22" s="23"/>
      <c r="G22" s="30"/>
      <c r="H22" s="30"/>
      <c r="I22" s="30"/>
      <c r="J22" s="30"/>
      <c r="K22" s="31"/>
    </row>
    <row r="23" spans="1:11">
      <c r="A23" s="8">
        <v>683</v>
      </c>
      <c r="B23" s="29"/>
      <c r="C23" s="23"/>
      <c r="D23" s="23"/>
      <c r="E23" s="23"/>
      <c r="F23" s="23"/>
      <c r="G23" s="30"/>
      <c r="H23" s="30"/>
      <c r="I23" s="30"/>
      <c r="J23" s="30"/>
      <c r="K23" s="31"/>
    </row>
    <row r="24" spans="1:11">
      <c r="A24" s="8">
        <v>721</v>
      </c>
      <c r="B24" s="29"/>
      <c r="C24" s="23"/>
      <c r="D24" s="23"/>
      <c r="E24" s="23"/>
      <c r="F24" s="23"/>
      <c r="G24" s="30"/>
      <c r="H24" s="30"/>
      <c r="I24" s="30"/>
      <c r="J24" s="30"/>
      <c r="K24" s="31"/>
    </row>
    <row r="25" spans="1:11">
      <c r="A25" s="8"/>
      <c r="B25" s="29"/>
      <c r="C25" s="23"/>
      <c r="D25" s="23"/>
      <c r="E25" s="23"/>
      <c r="F25" s="23"/>
      <c r="G25" s="30"/>
      <c r="H25" s="30"/>
      <c r="I25" s="30"/>
      <c r="J25" s="30"/>
      <c r="K25" s="31"/>
    </row>
    <row r="26" spans="1:11">
      <c r="A26" s="9" t="s">
        <v>111</v>
      </c>
      <c r="B26" s="29"/>
      <c r="C26" s="23">
        <v>0</v>
      </c>
      <c r="D26" s="23"/>
      <c r="E26" s="23"/>
      <c r="F26" s="23"/>
      <c r="G26" s="30"/>
      <c r="H26" s="30"/>
      <c r="I26" s="30"/>
      <c r="J26" s="30"/>
      <c r="K26" s="31"/>
    </row>
    <row r="27" spans="1:11" ht="13.5" thickBot="1">
      <c r="A27" s="9"/>
      <c r="B27" s="29"/>
      <c r="C27" s="102"/>
      <c r="D27" s="23"/>
      <c r="E27" s="23"/>
      <c r="F27" s="23"/>
      <c r="G27" s="30"/>
      <c r="H27" s="30"/>
      <c r="I27" s="30"/>
      <c r="J27" s="30"/>
      <c r="K27" s="31"/>
    </row>
    <row r="28" spans="1:11" ht="13.5" thickBot="1">
      <c r="A28" s="10" t="s">
        <v>16</v>
      </c>
      <c r="B28" s="32">
        <f>SUM(B13:B27)</f>
        <v>1000771</v>
      </c>
      <c r="C28" s="32">
        <f t="shared" ref="C28:K28" si="0">SUM(C5:C27)</f>
        <v>19800</v>
      </c>
      <c r="D28" s="32">
        <f t="shared" si="0"/>
        <v>0</v>
      </c>
      <c r="E28" s="32">
        <f t="shared" si="0"/>
        <v>39726</v>
      </c>
      <c r="F28" s="32">
        <f t="shared" si="0"/>
        <v>5780873</v>
      </c>
      <c r="G28" s="32">
        <f>SUM(G5:G27)</f>
        <v>216936</v>
      </c>
      <c r="H28" s="32">
        <f>SUM(H5:H27)</f>
        <v>0</v>
      </c>
      <c r="I28" s="32">
        <f t="shared" si="0"/>
        <v>8000</v>
      </c>
      <c r="J28" s="32">
        <v>0</v>
      </c>
      <c r="K28" s="33">
        <f t="shared" si="0"/>
        <v>0</v>
      </c>
    </row>
    <row r="29" spans="1:11" ht="26.25" thickBot="1">
      <c r="A29" s="10" t="s">
        <v>101</v>
      </c>
      <c r="B29" s="169">
        <f>SUM(B28:K28)</f>
        <v>7066106</v>
      </c>
      <c r="C29" s="170"/>
      <c r="D29" s="170"/>
      <c r="E29" s="170"/>
      <c r="F29" s="170"/>
      <c r="G29" s="170"/>
      <c r="H29" s="170"/>
      <c r="I29" s="170"/>
      <c r="J29" s="170"/>
      <c r="K29" s="171"/>
    </row>
  </sheetData>
  <mergeCells count="3">
    <mergeCell ref="A1:K1"/>
    <mergeCell ref="B3:K3"/>
    <mergeCell ref="B29:K29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OPĆI DIO</vt:lpstr>
      <vt:lpstr>PLAN PRIHODA</vt:lpstr>
      <vt:lpstr>PLAN RASHODA I IZDATAKA</vt:lpstr>
      <vt:lpstr>List1</vt:lpstr>
      <vt:lpstr>List2</vt:lpstr>
      <vt:lpstr>'PLAN PRIHODA'!Print_Area</vt:lpstr>
      <vt:lpstr>'PLAN PRIHODA'!Print_Titles</vt:lpstr>
      <vt:lpstr>'PLAN RASHODA I IZDATAKA'!Print_Titles</vt:lpstr>
    </vt:vector>
  </TitlesOfParts>
  <Company>Ministarstvo Financija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Tajnik</cp:lastModifiedBy>
  <cp:lastPrinted>2020-02-14T08:47:19Z</cp:lastPrinted>
  <dcterms:created xsi:type="dcterms:W3CDTF">2013-09-11T11:00:21Z</dcterms:created>
  <dcterms:modified xsi:type="dcterms:W3CDTF">2020-02-14T08:50:44Z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